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heckCompatibility="1" defaultThemeVersion="124226"/>
  <mc:AlternateContent xmlns:mc="http://schemas.openxmlformats.org/markup-compatibility/2006">
    <mc:Choice Requires="x15">
      <x15ac:absPath xmlns:x15ac="http://schemas.microsoft.com/office/spreadsheetml/2010/11/ac" url="C:\Users\joyce\Desktop\"/>
    </mc:Choice>
  </mc:AlternateContent>
  <xr:revisionPtr revIDLastSave="0" documentId="8_{EA13DE81-A38E-461E-B854-D95E3EB0718E}" xr6:coauthVersionLast="46" xr6:coauthVersionMax="46" xr10:uidLastSave="{00000000-0000-0000-0000-000000000000}"/>
  <bookViews>
    <workbookView xWindow="28680" yWindow="825" windowWidth="29040" windowHeight="15840" xr2:uid="{00000000-000D-0000-FFFF-FFFF00000000}"/>
  </bookViews>
  <sheets>
    <sheet name="SampleStart-up" sheetId="6" r:id="rId1"/>
    <sheet name="SampleCF yr1" sheetId="7" r:id="rId2"/>
    <sheet name="SampleCF yr2" sheetId="14" r:id="rId3"/>
    <sheet name="Blank Spacer" sheetId="10" r:id="rId4"/>
    <sheet name="Start-up" sheetId="15" r:id="rId5"/>
    <sheet name="CF yr1" sheetId="16" r:id="rId6"/>
    <sheet name="CF yr2" sheetId="17" r:id="rId7"/>
  </sheets>
  <definedNames>
    <definedName name="_xlnm.Print_Area" localSheetId="5">'CF yr1'!$A$1:$Y$47</definedName>
    <definedName name="_xlnm.Print_Area" localSheetId="6">'CF yr2'!$A$1:$Y$47</definedName>
    <definedName name="_xlnm.Print_Area" localSheetId="1">'SampleCF yr1'!$A$1:$Y$47</definedName>
    <definedName name="_xlnm.Print_Area" localSheetId="2">'SampleCF yr2'!$A$1:$Y$47</definedName>
    <definedName name="_xlnm.Print_Area" localSheetId="0">'SampleStart-up'!$A$1:$C$28</definedName>
    <definedName name="_xlnm.Print_Area" localSheetId="4">'Start-up'!$A$1:$C$28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4" l="1"/>
  <c r="D1" i="7"/>
  <c r="D1" i="17"/>
  <c r="D1" i="16"/>
  <c r="B4" i="16"/>
  <c r="N33" i="17"/>
  <c r="N32" i="17"/>
  <c r="X26" i="17"/>
  <c r="X25" i="17"/>
  <c r="N25" i="17"/>
  <c r="X24" i="17"/>
  <c r="N24" i="17"/>
  <c r="X23" i="17"/>
  <c r="X27" i="17" s="1"/>
  <c r="N22" i="17"/>
  <c r="N21" i="17"/>
  <c r="N20" i="17"/>
  <c r="N19" i="17"/>
  <c r="N18" i="17"/>
  <c r="N17" i="17"/>
  <c r="N16" i="17"/>
  <c r="N15" i="17"/>
  <c r="M10" i="17"/>
  <c r="I10" i="17"/>
  <c r="E10" i="17"/>
  <c r="N9" i="17"/>
  <c r="N8" i="17"/>
  <c r="L10" i="17"/>
  <c r="K10" i="17"/>
  <c r="J10" i="17"/>
  <c r="H10" i="17"/>
  <c r="G10" i="17"/>
  <c r="F10" i="17"/>
  <c r="D10" i="17"/>
  <c r="C10" i="17"/>
  <c r="N7" i="17"/>
  <c r="U5" i="17"/>
  <c r="U4" i="17"/>
  <c r="U3" i="17"/>
  <c r="N33" i="16"/>
  <c r="N32" i="16"/>
  <c r="X26" i="16"/>
  <c r="X25" i="16"/>
  <c r="N25" i="16"/>
  <c r="X24" i="16"/>
  <c r="N24" i="16"/>
  <c r="X23" i="16"/>
  <c r="X27" i="16" s="1"/>
  <c r="N22" i="16"/>
  <c r="N21" i="16"/>
  <c r="N20" i="16"/>
  <c r="N19" i="16"/>
  <c r="N18" i="16"/>
  <c r="N17" i="16"/>
  <c r="N16" i="16"/>
  <c r="N15" i="16"/>
  <c r="M10" i="16"/>
  <c r="L10" i="16"/>
  <c r="K10" i="16"/>
  <c r="J10" i="16"/>
  <c r="I10" i="16"/>
  <c r="H10" i="16"/>
  <c r="G10" i="16"/>
  <c r="F10" i="16"/>
  <c r="E10" i="16"/>
  <c r="D10" i="16"/>
  <c r="C10" i="16"/>
  <c r="B10" i="16"/>
  <c r="AD9" i="16"/>
  <c r="N9" i="16"/>
  <c r="N8" i="16"/>
  <c r="N7" i="16"/>
  <c r="U5" i="16"/>
  <c r="U4" i="16"/>
  <c r="U3" i="16"/>
  <c r="U9" i="16" s="1"/>
  <c r="B23" i="15"/>
  <c r="B6" i="15"/>
  <c r="C10" i="14"/>
  <c r="D10" i="14"/>
  <c r="D13" i="14" s="1"/>
  <c r="E10" i="14"/>
  <c r="F10" i="14"/>
  <c r="G10" i="14"/>
  <c r="H10" i="14"/>
  <c r="I10" i="14"/>
  <c r="I13" i="14" s="1"/>
  <c r="J10" i="14"/>
  <c r="K10" i="14"/>
  <c r="L10" i="14"/>
  <c r="M10" i="14"/>
  <c r="M13" i="14" s="1"/>
  <c r="E7" i="14"/>
  <c r="F7" i="14"/>
  <c r="G7" i="14"/>
  <c r="H7" i="14"/>
  <c r="I7" i="14"/>
  <c r="J7" i="14"/>
  <c r="K7" i="14"/>
  <c r="L7" i="14"/>
  <c r="M7" i="14"/>
  <c r="C7" i="14"/>
  <c r="D7" i="14"/>
  <c r="B7" i="14"/>
  <c r="C10" i="7"/>
  <c r="D10" i="7"/>
  <c r="E10" i="7"/>
  <c r="F10" i="7"/>
  <c r="G10" i="7"/>
  <c r="H10" i="7"/>
  <c r="I10" i="7"/>
  <c r="J10" i="7"/>
  <c r="K10" i="7"/>
  <c r="L10" i="7"/>
  <c r="M10" i="7"/>
  <c r="AD9" i="7"/>
  <c r="N33" i="14"/>
  <c r="N32" i="14"/>
  <c r="X26" i="14"/>
  <c r="X25" i="14"/>
  <c r="N25" i="14"/>
  <c r="X24" i="14"/>
  <c r="N24" i="14"/>
  <c r="X23" i="14"/>
  <c r="X27" i="14" s="1"/>
  <c r="L23" i="14"/>
  <c r="H23" i="14"/>
  <c r="N22" i="14"/>
  <c r="N21" i="14"/>
  <c r="N20" i="14"/>
  <c r="N19" i="14"/>
  <c r="N18" i="14"/>
  <c r="N17" i="14"/>
  <c r="N16" i="14"/>
  <c r="N15" i="14"/>
  <c r="L13" i="14"/>
  <c r="K13" i="14"/>
  <c r="J13" i="14"/>
  <c r="H13" i="14"/>
  <c r="G13" i="14"/>
  <c r="F13" i="14"/>
  <c r="C13" i="14"/>
  <c r="N9" i="14"/>
  <c r="N8" i="14"/>
  <c r="U5" i="14"/>
  <c r="U4" i="14"/>
  <c r="U3" i="14"/>
  <c r="U9" i="17" l="1"/>
  <c r="O9" i="16"/>
  <c r="O17" i="16"/>
  <c r="N10" i="16"/>
  <c r="O21" i="16" s="1"/>
  <c r="B25" i="15"/>
  <c r="C26" i="17"/>
  <c r="C27" i="17" s="1"/>
  <c r="C34" i="17" s="1"/>
  <c r="G26" i="17"/>
  <c r="G27" i="17" s="1"/>
  <c r="G34" i="17" s="1"/>
  <c r="U10" i="17"/>
  <c r="V10" i="17" s="1"/>
  <c r="E26" i="17"/>
  <c r="E27" i="17" s="1"/>
  <c r="E34" i="17" s="1"/>
  <c r="I26" i="17"/>
  <c r="I27" i="17" s="1"/>
  <c r="I34" i="17" s="1"/>
  <c r="N10" i="17"/>
  <c r="O7" i="17" s="1"/>
  <c r="F26" i="17"/>
  <c r="F27" i="17" s="1"/>
  <c r="F34" i="17" s="1"/>
  <c r="J26" i="17"/>
  <c r="J27" i="17" s="1"/>
  <c r="J34" i="17" s="1"/>
  <c r="B10" i="17"/>
  <c r="U10" i="16"/>
  <c r="V10" i="16" s="1"/>
  <c r="O30" i="16"/>
  <c r="O7" i="16"/>
  <c r="O10" i="16" s="1"/>
  <c r="O32" i="16"/>
  <c r="O31" i="16"/>
  <c r="O18" i="16"/>
  <c r="O25" i="16"/>
  <c r="O22" i="16"/>
  <c r="O16" i="16"/>
  <c r="O19" i="16"/>
  <c r="O24" i="16"/>
  <c r="E26" i="16"/>
  <c r="E27" i="16" s="1"/>
  <c r="E34" i="16" s="1"/>
  <c r="J26" i="16"/>
  <c r="J27" i="16" s="1"/>
  <c r="J34" i="16" s="1"/>
  <c r="C26" i="16"/>
  <c r="C27" i="16" s="1"/>
  <c r="C34" i="16" s="1"/>
  <c r="K26" i="16"/>
  <c r="K27" i="16" s="1"/>
  <c r="K34" i="16" s="1"/>
  <c r="I26" i="16"/>
  <c r="I27" i="16" s="1"/>
  <c r="I34" i="16" s="1"/>
  <c r="N4" i="16"/>
  <c r="D26" i="16"/>
  <c r="D27" i="16" s="1"/>
  <c r="D34" i="16" s="1"/>
  <c r="H26" i="16"/>
  <c r="H27" i="16" s="1"/>
  <c r="H34" i="16" s="1"/>
  <c r="L26" i="16"/>
  <c r="L27" i="16" s="1"/>
  <c r="L34" i="16" s="1"/>
  <c r="N7" i="14"/>
  <c r="N10" i="14" s="1"/>
  <c r="O16" i="14" s="1"/>
  <c r="B10" i="14"/>
  <c r="B13" i="14" s="1"/>
  <c r="E13" i="14"/>
  <c r="K23" i="14"/>
  <c r="G23" i="14"/>
  <c r="C23" i="14"/>
  <c r="J23" i="14"/>
  <c r="F23" i="14"/>
  <c r="B23" i="14"/>
  <c r="M23" i="14"/>
  <c r="I23" i="14"/>
  <c r="E23" i="14"/>
  <c r="U9" i="14"/>
  <c r="D23" i="14"/>
  <c r="O21" i="17" l="1"/>
  <c r="O19" i="17"/>
  <c r="O17" i="17"/>
  <c r="O15" i="17"/>
  <c r="O15" i="16"/>
  <c r="O33" i="16"/>
  <c r="O20" i="16"/>
  <c r="K26" i="17"/>
  <c r="K27" i="17" s="1"/>
  <c r="K34" i="17" s="1"/>
  <c r="M26" i="17"/>
  <c r="M27" i="17" s="1"/>
  <c r="M34" i="17" s="1"/>
  <c r="O30" i="17"/>
  <c r="O31" i="17"/>
  <c r="O25" i="17"/>
  <c r="O20" i="17"/>
  <c r="O32" i="17"/>
  <c r="O33" i="17"/>
  <c r="O22" i="17"/>
  <c r="O16" i="17"/>
  <c r="O18" i="17"/>
  <c r="O24" i="17"/>
  <c r="H26" i="17"/>
  <c r="H27" i="17" s="1"/>
  <c r="H34" i="17" s="1"/>
  <c r="V34" i="17"/>
  <c r="N23" i="17"/>
  <c r="O23" i="17" s="1"/>
  <c r="O9" i="17"/>
  <c r="O10" i="17" s="1"/>
  <c r="L26" i="17"/>
  <c r="L27" i="17" s="1"/>
  <c r="L34" i="17" s="1"/>
  <c r="D26" i="17"/>
  <c r="D27" i="17" s="1"/>
  <c r="D34" i="17" s="1"/>
  <c r="N14" i="17"/>
  <c r="O14" i="17" s="1"/>
  <c r="F26" i="16"/>
  <c r="F27" i="16" s="1"/>
  <c r="F34" i="16" s="1"/>
  <c r="G26" i="16"/>
  <c r="G27" i="16" s="1"/>
  <c r="G34" i="16" s="1"/>
  <c r="B26" i="16"/>
  <c r="B27" i="16" s="1"/>
  <c r="B34" i="16" s="1"/>
  <c r="B35" i="16" s="1"/>
  <c r="C4" i="16" s="1"/>
  <c r="C35" i="16" s="1"/>
  <c r="D4" i="16" s="1"/>
  <c r="D35" i="16" s="1"/>
  <c r="E4" i="16" s="1"/>
  <c r="E35" i="16" s="1"/>
  <c r="F4" i="16" s="1"/>
  <c r="N13" i="16"/>
  <c r="V34" i="16"/>
  <c r="N23" i="16"/>
  <c r="O23" i="16" s="1"/>
  <c r="M26" i="16"/>
  <c r="M27" i="16" s="1"/>
  <c r="M34" i="16" s="1"/>
  <c r="N14" i="16"/>
  <c r="O14" i="16" s="1"/>
  <c r="O9" i="14"/>
  <c r="O33" i="14"/>
  <c r="O17" i="14"/>
  <c r="O19" i="14"/>
  <c r="O22" i="14"/>
  <c r="O18" i="14"/>
  <c r="O7" i="14"/>
  <c r="N13" i="14"/>
  <c r="O31" i="14"/>
  <c r="O30" i="14"/>
  <c r="O15" i="14"/>
  <c r="M14" i="14"/>
  <c r="M26" i="14" s="1"/>
  <c r="M27" i="14" s="1"/>
  <c r="M34" i="14" s="1"/>
  <c r="I14" i="14"/>
  <c r="I26" i="14" s="1"/>
  <c r="I27" i="14" s="1"/>
  <c r="I34" i="14" s="1"/>
  <c r="E14" i="14"/>
  <c r="E26" i="14" s="1"/>
  <c r="E27" i="14" s="1"/>
  <c r="E34" i="14" s="1"/>
  <c r="L14" i="14"/>
  <c r="L26" i="14" s="1"/>
  <c r="L27" i="14" s="1"/>
  <c r="L34" i="14" s="1"/>
  <c r="H14" i="14"/>
  <c r="H26" i="14" s="1"/>
  <c r="H27" i="14" s="1"/>
  <c r="H34" i="14" s="1"/>
  <c r="D14" i="14"/>
  <c r="D26" i="14" s="1"/>
  <c r="D27" i="14" s="1"/>
  <c r="D34" i="14" s="1"/>
  <c r="J14" i="14"/>
  <c r="J26" i="14" s="1"/>
  <c r="J27" i="14" s="1"/>
  <c r="J34" i="14" s="1"/>
  <c r="B14" i="14"/>
  <c r="G14" i="14"/>
  <c r="G26" i="14" s="1"/>
  <c r="G27" i="14" s="1"/>
  <c r="G34" i="14" s="1"/>
  <c r="U10" i="14"/>
  <c r="V10" i="14" s="1"/>
  <c r="F14" i="14"/>
  <c r="F26" i="14" s="1"/>
  <c r="F27" i="14" s="1"/>
  <c r="F34" i="14" s="1"/>
  <c r="K14" i="14"/>
  <c r="K26" i="14" s="1"/>
  <c r="K27" i="14" s="1"/>
  <c r="K34" i="14" s="1"/>
  <c r="C14" i="14"/>
  <c r="C26" i="14" s="1"/>
  <c r="C27" i="14" s="1"/>
  <c r="C34" i="14" s="1"/>
  <c r="V34" i="14"/>
  <c r="N23" i="14"/>
  <c r="O23" i="14" s="1"/>
  <c r="O25" i="14"/>
  <c r="O32" i="14"/>
  <c r="O24" i="14"/>
  <c r="O21" i="14"/>
  <c r="O20" i="14"/>
  <c r="N33" i="7"/>
  <c r="X26" i="7"/>
  <c r="X25" i="7"/>
  <c r="X24" i="7"/>
  <c r="X23" i="7"/>
  <c r="N8" i="7"/>
  <c r="U4" i="7"/>
  <c r="U5" i="7"/>
  <c r="U3" i="7"/>
  <c r="U9" i="7" s="1"/>
  <c r="U10" i="7" s="1"/>
  <c r="V10" i="7" s="1"/>
  <c r="D13" i="7"/>
  <c r="N32" i="7"/>
  <c r="B23" i="6"/>
  <c r="N25" i="7"/>
  <c r="N24" i="7"/>
  <c r="N22" i="7"/>
  <c r="N20" i="7"/>
  <c r="N18" i="7"/>
  <c r="N9" i="7"/>
  <c r="B4" i="7"/>
  <c r="N4" i="7" s="1"/>
  <c r="B6" i="6"/>
  <c r="L13" i="7"/>
  <c r="J13" i="7"/>
  <c r="H13" i="7"/>
  <c r="F13" i="7"/>
  <c r="C13" i="7"/>
  <c r="E13" i="7"/>
  <c r="M13" i="7"/>
  <c r="B26" i="17" l="1"/>
  <c r="B27" i="17" s="1"/>
  <c r="B34" i="17" s="1"/>
  <c r="N13" i="17"/>
  <c r="N26" i="16"/>
  <c r="N27" i="16" s="1"/>
  <c r="N34" i="16" s="1"/>
  <c r="N35" i="16" s="1"/>
  <c r="B4" i="17" s="1"/>
  <c r="N4" i="17" s="1"/>
  <c r="O13" i="16"/>
  <c r="O26" i="16" s="1"/>
  <c r="F35" i="16"/>
  <c r="G4" i="16" s="1"/>
  <c r="G35" i="16" s="1"/>
  <c r="H4" i="16" s="1"/>
  <c r="H35" i="16" s="1"/>
  <c r="I4" i="16" s="1"/>
  <c r="I35" i="16" s="1"/>
  <c r="J4" i="16" s="1"/>
  <c r="J35" i="16" s="1"/>
  <c r="K4" i="16" s="1"/>
  <c r="K35" i="16" s="1"/>
  <c r="L4" i="16" s="1"/>
  <c r="L35" i="16" s="1"/>
  <c r="M4" i="16" s="1"/>
  <c r="M35" i="16" s="1"/>
  <c r="O10" i="14"/>
  <c r="N14" i="14"/>
  <c r="O14" i="14" s="1"/>
  <c r="N26" i="14"/>
  <c r="N27" i="14" s="1"/>
  <c r="N34" i="14" s="1"/>
  <c r="O13" i="14"/>
  <c r="B26" i="14"/>
  <c r="B27" i="14" s="1"/>
  <c r="B34" i="14" s="1"/>
  <c r="X27" i="7"/>
  <c r="B25" i="6"/>
  <c r="J14" i="7"/>
  <c r="M14" i="7"/>
  <c r="I14" i="7"/>
  <c r="E14" i="7"/>
  <c r="F14" i="7"/>
  <c r="L14" i="7"/>
  <c r="H14" i="7"/>
  <c r="D14" i="7"/>
  <c r="B14" i="7"/>
  <c r="K14" i="7"/>
  <c r="G14" i="7"/>
  <c r="C14" i="7"/>
  <c r="I13" i="7"/>
  <c r="N21" i="7"/>
  <c r="B10" i="7"/>
  <c r="K13" i="7"/>
  <c r="N17" i="7"/>
  <c r="N16" i="7"/>
  <c r="N19" i="7"/>
  <c r="G13" i="7"/>
  <c r="N7" i="7"/>
  <c r="B35" i="17" l="1"/>
  <c r="C4" i="17" s="1"/>
  <c r="C35" i="17" s="1"/>
  <c r="D4" i="17" s="1"/>
  <c r="D35" i="17" s="1"/>
  <c r="E4" i="17" s="1"/>
  <c r="E35" i="17" s="1"/>
  <c r="F4" i="17" s="1"/>
  <c r="F35" i="17" s="1"/>
  <c r="G4" i="17" s="1"/>
  <c r="G35" i="17" s="1"/>
  <c r="H4" i="17" s="1"/>
  <c r="H35" i="17" s="1"/>
  <c r="I4" i="17" s="1"/>
  <c r="I35" i="17" s="1"/>
  <c r="J4" i="17" s="1"/>
  <c r="J35" i="17" s="1"/>
  <c r="K4" i="17" s="1"/>
  <c r="K35" i="17" s="1"/>
  <c r="L4" i="17" s="1"/>
  <c r="L35" i="17" s="1"/>
  <c r="M4" i="17" s="1"/>
  <c r="M35" i="17" s="1"/>
  <c r="N26" i="17"/>
  <c r="N27" i="17" s="1"/>
  <c r="N34" i="17" s="1"/>
  <c r="N35" i="17" s="1"/>
  <c r="O13" i="17"/>
  <c r="O26" i="17" s="1"/>
  <c r="B13" i="7"/>
  <c r="O26" i="14"/>
  <c r="F23" i="7"/>
  <c r="J23" i="7"/>
  <c r="B23" i="7"/>
  <c r="D23" i="7"/>
  <c r="D26" i="7" s="1"/>
  <c r="D27" i="7" s="1"/>
  <c r="D34" i="7" s="1"/>
  <c r="H23" i="7"/>
  <c r="L23" i="7"/>
  <c r="E23" i="7"/>
  <c r="E26" i="7" s="1"/>
  <c r="E27" i="7" s="1"/>
  <c r="E34" i="7" s="1"/>
  <c r="I23" i="7"/>
  <c r="I26" i="7" s="1"/>
  <c r="I27" i="7" s="1"/>
  <c r="I34" i="7" s="1"/>
  <c r="M23" i="7"/>
  <c r="C23" i="7"/>
  <c r="G23" i="7"/>
  <c r="K23" i="7"/>
  <c r="K26" i="7" s="1"/>
  <c r="K27" i="7" s="1"/>
  <c r="K34" i="7" s="1"/>
  <c r="N14" i="7"/>
  <c r="H26" i="7"/>
  <c r="H27" i="7" s="1"/>
  <c r="H34" i="7" s="1"/>
  <c r="N15" i="7"/>
  <c r="M26" i="7"/>
  <c r="M27" i="7" s="1"/>
  <c r="M34" i="7" s="1"/>
  <c r="L26" i="7"/>
  <c r="L27" i="7" s="1"/>
  <c r="L34" i="7" s="1"/>
  <c r="G26" i="7"/>
  <c r="G27" i="7" s="1"/>
  <c r="G34" i="7" s="1"/>
  <c r="J26" i="7"/>
  <c r="J27" i="7" s="1"/>
  <c r="J34" i="7" s="1"/>
  <c r="F26" i="7"/>
  <c r="F27" i="7" s="1"/>
  <c r="F34" i="7" s="1"/>
  <c r="N10" i="7"/>
  <c r="O7" i="7" s="1"/>
  <c r="C26" i="7"/>
  <c r="C27" i="7" s="1"/>
  <c r="C34" i="7" s="1"/>
  <c r="N13" i="7"/>
  <c r="N26" i="7" s="1"/>
  <c r="N23" i="7"/>
  <c r="V34" i="7" l="1"/>
  <c r="B26" i="7"/>
  <c r="B27" i="7" s="1"/>
  <c r="B34" i="7" s="1"/>
  <c r="B35" i="7" s="1"/>
  <c r="C4" i="7" s="1"/>
  <c r="C35" i="7" s="1"/>
  <c r="D4" i="7" s="1"/>
  <c r="D35" i="7" s="1"/>
  <c r="E4" i="7" s="1"/>
  <c r="E35" i="7" s="1"/>
  <c r="F4" i="7" s="1"/>
  <c r="F35" i="7" s="1"/>
  <c r="G4" i="7" s="1"/>
  <c r="G35" i="7" s="1"/>
  <c r="H4" i="7" s="1"/>
  <c r="H35" i="7" s="1"/>
  <c r="I4" i="7" s="1"/>
  <c r="I35" i="7" s="1"/>
  <c r="J4" i="7" s="1"/>
  <c r="J35" i="7" s="1"/>
  <c r="K4" i="7" s="1"/>
  <c r="K35" i="7" s="1"/>
  <c r="L4" i="7" s="1"/>
  <c r="L35" i="7" s="1"/>
  <c r="M4" i="7" s="1"/>
  <c r="M35" i="7" s="1"/>
  <c r="O15" i="7"/>
  <c r="O30" i="7"/>
  <c r="O32" i="7"/>
  <c r="O20" i="7"/>
  <c r="O14" i="7"/>
  <c r="O18" i="7"/>
  <c r="O19" i="7"/>
  <c r="O16" i="7"/>
  <c r="O22" i="7"/>
  <c r="O31" i="7"/>
  <c r="O25" i="7"/>
  <c r="O24" i="7"/>
  <c r="O9" i="7"/>
  <c r="O10" i="7" s="1"/>
  <c r="O17" i="7"/>
  <c r="O21" i="7"/>
  <c r="O23" i="7"/>
  <c r="N27" i="7"/>
  <c r="N34" i="7" s="1"/>
  <c r="N35" i="7" s="1"/>
  <c r="B4" i="14" s="1"/>
  <c r="O13" i="7"/>
  <c r="O33" i="7"/>
  <c r="N4" i="14" l="1"/>
  <c r="N35" i="14" s="1"/>
  <c r="B35" i="14"/>
  <c r="C4" i="14" s="1"/>
  <c r="C35" i="14" s="1"/>
  <c r="D4" i="14" s="1"/>
  <c r="D35" i="14" s="1"/>
  <c r="E4" i="14" s="1"/>
  <c r="E35" i="14" s="1"/>
  <c r="F4" i="14" s="1"/>
  <c r="F35" i="14" s="1"/>
  <c r="G4" i="14" s="1"/>
  <c r="G35" i="14" s="1"/>
  <c r="H4" i="14" s="1"/>
  <c r="H35" i="14" s="1"/>
  <c r="I4" i="14" s="1"/>
  <c r="I35" i="14" s="1"/>
  <c r="J4" i="14" s="1"/>
  <c r="J35" i="14" s="1"/>
  <c r="K4" i="14" s="1"/>
  <c r="K35" i="14" s="1"/>
  <c r="L4" i="14" s="1"/>
  <c r="L35" i="14" s="1"/>
  <c r="M4" i="14" s="1"/>
  <c r="M35" i="14" s="1"/>
  <c r="O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joyce</author>
    <author>Joyce Krech</author>
    <author>Owner</author>
  </authors>
  <commentList>
    <comment ref="A13" authorId="0" shapeId="0" xr:uid="{00000000-0006-0000-0100-000001000000}">
      <text>
        <r>
          <rPr>
            <sz val="9"/>
            <color indexed="81"/>
            <rFont val="Tahoma"/>
            <family val="2"/>
          </rPr>
          <t>CoGS are the expenses related to income-producing items, e.g. the cost of the food sold in a restaurant.  This line item does not usually apply to service businesses, though it can reflect cost of labor "sold"</t>
        </r>
      </text>
    </comment>
    <comment ref="A14" authorId="0" shapeId="0" xr:uid="{00000000-0006-0000-0100-000002000000}">
      <text>
        <r>
          <rPr>
            <sz val="9"/>
            <color indexed="81"/>
            <rFont val="Tahoma"/>
            <family val="2"/>
          </rPr>
          <t xml:space="preserve">Document hours/pay rates and other factors that impact wages. Use a separate section of this sheet if needed to show assumptions.
</t>
        </r>
      </text>
    </comment>
    <comment ref="A15" authorId="0" shapeId="0" xr:uid="{00000000-0006-0000-0100-000003000000}">
      <text>
        <r>
          <rPr>
            <sz val="9"/>
            <color indexed="81"/>
            <rFont val="Tahoma"/>
            <family val="2"/>
          </rPr>
          <t xml:space="preserve">Includes Employer match of Medicare &amp; Medicaid (7.65%) + Federal and State Unemployment Fees (.08% and 3% estimated)
Paid quarterly. 
</t>
        </r>
      </text>
    </comment>
    <comment ref="A20" authorId="1" shapeId="0" xr:uid="{00000000-0006-0000-0100-000004000000}">
      <text>
        <r>
          <rPr>
            <sz val="8"/>
            <color indexed="81"/>
            <rFont val="Tahoma"/>
            <family val="2"/>
          </rPr>
          <t>enter these disbursements monthly, quarterly, or annually depending on use</t>
        </r>
      </text>
    </comment>
    <comment ref="A23" authorId="1" shapeId="0" xr:uid="{00000000-0006-0000-0100-000005000000}">
      <text>
        <r>
          <rPr>
            <sz val="8"/>
            <color indexed="81"/>
            <rFont val="Tahoma"/>
            <family val="2"/>
          </rPr>
          <t>adjust these monthly estimates if needed for seasonality.</t>
        </r>
      </text>
    </comment>
    <comment ref="A24" authorId="1" shapeId="0" xr:uid="{00000000-0006-0000-0100-000007000000}">
      <text>
        <r>
          <rPr>
            <sz val="8"/>
            <color indexed="81"/>
            <rFont val="Tahoma"/>
            <family val="2"/>
          </rPr>
          <t>insert insurance payment for appropriate annual or quarterly premiums.</t>
        </r>
      </text>
    </comment>
    <comment ref="A25" authorId="1" shapeId="0" xr:uid="{00000000-0006-0000-0100-000008000000}">
      <text>
        <r>
          <rPr>
            <sz val="8"/>
            <color indexed="81"/>
            <rFont val="Tahoma"/>
            <family val="2"/>
          </rPr>
          <t>insert amounts
 for appropriate annual or quarterly payments.</t>
        </r>
        <r>
          <rPr>
            <sz val="8"/>
            <color indexed="81"/>
            <rFont val="Tahoma"/>
          </rPr>
          <t xml:space="preserve">
</t>
        </r>
      </text>
    </comment>
    <comment ref="U28" authorId="2" shapeId="0" xr:uid="{FA426335-ACDD-42FE-B0BA-247320801BB9}">
      <text>
        <r>
          <rPr>
            <sz val="8"/>
            <color indexed="81"/>
            <rFont val="Tahoma"/>
            <family val="2"/>
          </rPr>
          <t>document how you arrived at yearly estimates for utilitiy expenses.</t>
        </r>
      </text>
    </comment>
    <comment ref="A32" authorId="0" shapeId="0" xr:uid="{00000000-0006-0000-0100-000009000000}">
      <text>
        <r>
          <rPr>
            <sz val="9"/>
            <color indexed="81"/>
            <rFont val="Tahoma"/>
            <family val="2"/>
          </rPr>
          <t xml:space="preserve">includes principle and interest as cash disbursement (differs from P&amp;L and Balance Sheets) See below for formula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joyce</author>
    <author>Joyce Krech</author>
    <author>Owner</author>
  </authors>
  <commentList>
    <comment ref="A13" authorId="0" shapeId="0" xr:uid="{AFDDE475-A183-4847-90E1-0FD6209512C8}">
      <text>
        <r>
          <rPr>
            <sz val="9"/>
            <color indexed="81"/>
            <rFont val="Tahoma"/>
            <family val="2"/>
          </rPr>
          <t>CoGS are the expenses related to income-producing items, e.g. the cost of the food sold in a restaurant.  This line item does not usually apply to service businesses, though it can reflect cost of labor "sold"</t>
        </r>
      </text>
    </comment>
    <comment ref="A14" authorId="0" shapeId="0" xr:uid="{93E9ECF2-C344-4521-8803-980CBECAE2D5}">
      <text>
        <r>
          <rPr>
            <sz val="9"/>
            <color indexed="81"/>
            <rFont val="Tahoma"/>
            <family val="2"/>
          </rPr>
          <t xml:space="preserve">Document hours/pay rates and other factors that impact wages. Use a separate section of this sheet if needed to show assumptions.
</t>
        </r>
      </text>
    </comment>
    <comment ref="A15" authorId="0" shapeId="0" xr:uid="{CD869E69-0719-429E-A4C8-3895CA44F524}">
      <text>
        <r>
          <rPr>
            <sz val="9"/>
            <color indexed="81"/>
            <rFont val="Tahoma"/>
            <family val="2"/>
          </rPr>
          <t xml:space="preserve">Includes Employer match of Medicare &amp; Medicaid (7.65%) + Federal and State Unemployment Fees (.08% and 3% estimated)
Paid quarterly. 
</t>
        </r>
      </text>
    </comment>
    <comment ref="A20" authorId="1" shapeId="0" xr:uid="{F4D43BBD-DFCA-4FC3-9D55-F4F29DD6BE4F}">
      <text>
        <r>
          <rPr>
            <sz val="8"/>
            <color indexed="81"/>
            <rFont val="Tahoma"/>
            <family val="2"/>
          </rPr>
          <t>enter these disbursements monthly, quarterly, or annually depending on use</t>
        </r>
      </text>
    </comment>
    <comment ref="A23" authorId="1" shapeId="0" xr:uid="{290131FB-B9DF-4A7E-93F2-31707BF58CEA}">
      <text>
        <r>
          <rPr>
            <sz val="8"/>
            <color indexed="81"/>
            <rFont val="Tahoma"/>
            <family val="2"/>
          </rPr>
          <t>adjust these monthly estimates if needed for seasonality.</t>
        </r>
      </text>
    </comment>
    <comment ref="A24" authorId="1" shapeId="0" xr:uid="{F58D3B1E-0199-43A3-A9F6-B87BA82B855C}">
      <text>
        <r>
          <rPr>
            <sz val="8"/>
            <color indexed="81"/>
            <rFont val="Tahoma"/>
            <family val="2"/>
          </rPr>
          <t>insert insurance payment for appropriate annual or quarterly premiums.</t>
        </r>
      </text>
    </comment>
    <comment ref="A25" authorId="1" shapeId="0" xr:uid="{4DB0A060-4779-4D40-B397-70C44B127E62}">
      <text>
        <r>
          <rPr>
            <sz val="8"/>
            <color indexed="81"/>
            <rFont val="Tahoma"/>
            <family val="2"/>
          </rPr>
          <t>insert amounts
 for appropriate annual or quarterly payments.</t>
        </r>
        <r>
          <rPr>
            <sz val="8"/>
            <color indexed="81"/>
            <rFont val="Tahoma"/>
          </rPr>
          <t xml:space="preserve">
</t>
        </r>
      </text>
    </comment>
    <comment ref="U28" authorId="2" shapeId="0" xr:uid="{88E19DDE-C736-4BA4-A8EC-F34652CF90BA}">
      <text>
        <r>
          <rPr>
            <sz val="8"/>
            <color indexed="81"/>
            <rFont val="Tahoma"/>
            <family val="2"/>
          </rPr>
          <t>document how you arrived at yearly estimates for utilitiy expenses.</t>
        </r>
      </text>
    </comment>
    <comment ref="A32" authorId="0" shapeId="0" xr:uid="{6551DF91-1820-47F2-8F24-B6C606B3E743}">
      <text>
        <r>
          <rPr>
            <sz val="9"/>
            <color indexed="81"/>
            <rFont val="Tahoma"/>
            <family val="2"/>
          </rPr>
          <t xml:space="preserve">includes principle and interest as cash disbursement (differs from P&amp;L and Balance Sheets) See below for formula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joyce</author>
    <author>Joyce Krech</author>
    <author>Owner</author>
  </authors>
  <commentList>
    <comment ref="A13" authorId="0" shapeId="0" xr:uid="{E3A42349-EDAE-4457-8F80-EEEB0A51D261}">
      <text>
        <r>
          <rPr>
            <sz val="9"/>
            <color indexed="81"/>
            <rFont val="Tahoma"/>
            <family val="2"/>
          </rPr>
          <t>CoGS are the expenses related to income-producing items, e.g. the cost of the food sold in a restaurant.  This line item does not usually apply to service businesses, though it can reflect cost of labor "sold"</t>
        </r>
      </text>
    </comment>
    <comment ref="A14" authorId="0" shapeId="0" xr:uid="{3E07C212-A0B5-4E35-9271-ADB0AAC25118}">
      <text>
        <r>
          <rPr>
            <sz val="9"/>
            <color indexed="81"/>
            <rFont val="Tahoma"/>
            <family val="2"/>
          </rPr>
          <t xml:space="preserve">Document hours/pay rates and other factors that impact wages. Use a separate section of this sheet if needed to show assumptions.
</t>
        </r>
      </text>
    </comment>
    <comment ref="A15" authorId="0" shapeId="0" xr:uid="{F23A5ABD-0C8E-48D7-AB64-6BC72927EED4}">
      <text>
        <r>
          <rPr>
            <sz val="9"/>
            <color indexed="81"/>
            <rFont val="Tahoma"/>
            <family val="2"/>
          </rPr>
          <t xml:space="preserve">Includes Employer match of Medicare &amp; Medicaid (7.65%) + Federal and State Unemployment Fees (.08% and 3% estimated)
Paid quarterly. 
</t>
        </r>
      </text>
    </comment>
    <comment ref="A20" authorId="1" shapeId="0" xr:uid="{DE6A80D5-DFD1-4B12-88D4-529EF9E93582}">
      <text>
        <r>
          <rPr>
            <sz val="8"/>
            <color indexed="81"/>
            <rFont val="Tahoma"/>
            <family val="2"/>
          </rPr>
          <t>enter these disbursements monthly, quarterly, or annually depending on use</t>
        </r>
      </text>
    </comment>
    <comment ref="A23" authorId="1" shapeId="0" xr:uid="{DFCF4E4E-99C0-4ACB-8A0E-05A7996F5EE4}">
      <text>
        <r>
          <rPr>
            <sz val="8"/>
            <color indexed="81"/>
            <rFont val="Tahoma"/>
            <family val="2"/>
          </rPr>
          <t>adjust these monthly estimates if needed for seasonality.</t>
        </r>
      </text>
    </comment>
    <comment ref="A24" authorId="1" shapeId="0" xr:uid="{521B6E04-637A-4C4B-A694-9656EFFCE0F5}">
      <text>
        <r>
          <rPr>
            <sz val="8"/>
            <color indexed="81"/>
            <rFont val="Tahoma"/>
            <family val="2"/>
          </rPr>
          <t>insert insurance payment for appropriate annual or quarterly premiums.</t>
        </r>
      </text>
    </comment>
    <comment ref="A25" authorId="1" shapeId="0" xr:uid="{91B5C671-250F-4A02-A4E1-BEDDC9103328}">
      <text>
        <r>
          <rPr>
            <sz val="8"/>
            <color indexed="81"/>
            <rFont val="Tahoma"/>
            <family val="2"/>
          </rPr>
          <t>insert amounts
 for appropriate annual or quarterly payments.</t>
        </r>
        <r>
          <rPr>
            <sz val="8"/>
            <color indexed="81"/>
            <rFont val="Tahoma"/>
          </rPr>
          <t xml:space="preserve">
</t>
        </r>
      </text>
    </comment>
    <comment ref="U28" authorId="2" shapeId="0" xr:uid="{0AA84EBB-4D9D-49E2-AD4C-A64A67DCBF02}">
      <text>
        <r>
          <rPr>
            <sz val="8"/>
            <color indexed="81"/>
            <rFont val="Tahoma"/>
            <family val="2"/>
          </rPr>
          <t>document how you arrived at yearly estimates for utilitiy expenses.</t>
        </r>
      </text>
    </comment>
    <comment ref="A32" authorId="0" shapeId="0" xr:uid="{3046E0F9-89D1-422A-8F60-875917BD64F1}">
      <text>
        <r>
          <rPr>
            <sz val="9"/>
            <color indexed="81"/>
            <rFont val="Tahoma"/>
            <family val="2"/>
          </rPr>
          <t xml:space="preserve">includes principle and interest as cash disbursement (differs from P&amp;L and Balance Sheets) See below for formula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joyce</author>
    <author>Joyce Krech</author>
    <author>Owner</author>
  </authors>
  <commentList>
    <comment ref="A13" authorId="0" shapeId="0" xr:uid="{345704B3-1D6C-484B-929C-CF1154A7B603}">
      <text>
        <r>
          <rPr>
            <sz val="9"/>
            <color indexed="81"/>
            <rFont val="Tahoma"/>
            <family val="2"/>
          </rPr>
          <t>CoGS are the expenses related to income-producing items, e.g. the cost of the food sold in a restaurant.  This line item does not usually apply to service businesses, though it can reflect cost of labor "sold"</t>
        </r>
      </text>
    </comment>
    <comment ref="A14" authorId="0" shapeId="0" xr:uid="{02D10C4E-F4DF-419B-BFBF-2DB2EDA42CD4}">
      <text>
        <r>
          <rPr>
            <sz val="9"/>
            <color indexed="81"/>
            <rFont val="Tahoma"/>
            <family val="2"/>
          </rPr>
          <t xml:space="preserve">Document hours/pay rates and other factors that impact wages. Use a separate section of this sheet if needed to show assumptions.
</t>
        </r>
      </text>
    </comment>
    <comment ref="A15" authorId="0" shapeId="0" xr:uid="{12B09AFA-C498-4076-9FE3-3A2382902B38}">
      <text>
        <r>
          <rPr>
            <sz val="9"/>
            <color indexed="81"/>
            <rFont val="Tahoma"/>
            <family val="2"/>
          </rPr>
          <t xml:space="preserve">Includes Employer match of Medicare &amp; Medicaid (7.65%) + Federal and State Unemployment Fees (.08% and 3% estimated)
Paid quarterly. 
</t>
        </r>
      </text>
    </comment>
    <comment ref="A20" authorId="1" shapeId="0" xr:uid="{4143A67A-8B7F-4B26-BFCB-491234F8056C}">
      <text>
        <r>
          <rPr>
            <sz val="8"/>
            <color indexed="81"/>
            <rFont val="Tahoma"/>
            <family val="2"/>
          </rPr>
          <t>enter these disbursements monthly, quarterly, or annually depending on use</t>
        </r>
      </text>
    </comment>
    <comment ref="A23" authorId="1" shapeId="0" xr:uid="{2A7218BF-0FC9-4652-8A46-909C5B280F96}">
      <text>
        <r>
          <rPr>
            <sz val="8"/>
            <color indexed="81"/>
            <rFont val="Tahoma"/>
            <family val="2"/>
          </rPr>
          <t>adjust these monthly estimates if needed for seasonality.</t>
        </r>
      </text>
    </comment>
    <comment ref="A24" authorId="1" shapeId="0" xr:uid="{9D21F407-4F17-4962-A37D-F8F2641FF311}">
      <text>
        <r>
          <rPr>
            <sz val="8"/>
            <color indexed="81"/>
            <rFont val="Tahoma"/>
            <family val="2"/>
          </rPr>
          <t>insert insurance payment for appropriate annual or quarterly premiums.</t>
        </r>
      </text>
    </comment>
    <comment ref="A25" authorId="1" shapeId="0" xr:uid="{8CAE900A-2B26-489D-89E7-44067E452B43}">
      <text>
        <r>
          <rPr>
            <sz val="8"/>
            <color indexed="81"/>
            <rFont val="Tahoma"/>
            <family val="2"/>
          </rPr>
          <t>insert amounts
 for appropriate annual or quarterly payments.</t>
        </r>
        <r>
          <rPr>
            <sz val="8"/>
            <color indexed="81"/>
            <rFont val="Tahoma"/>
          </rPr>
          <t xml:space="preserve">
</t>
        </r>
      </text>
    </comment>
    <comment ref="U28" authorId="2" shapeId="0" xr:uid="{C87475A3-142A-4BB4-80E0-FF79FC3AE6EE}">
      <text>
        <r>
          <rPr>
            <sz val="8"/>
            <color indexed="81"/>
            <rFont val="Tahoma"/>
            <family val="2"/>
          </rPr>
          <t>document how you arrived at yearly estimates for utilitiy expenses.</t>
        </r>
      </text>
    </comment>
    <comment ref="A32" authorId="0" shapeId="0" xr:uid="{BF9C66F7-3870-4FE2-8764-26FCC0CAF788}">
      <text>
        <r>
          <rPr>
            <sz val="9"/>
            <color indexed="81"/>
            <rFont val="Tahoma"/>
            <family val="2"/>
          </rPr>
          <t xml:space="preserve">includes principle and interest as cash disbursement (differs from P&amp;L and Balance Sheets) See below for formula
</t>
        </r>
      </text>
    </comment>
  </commentList>
</comments>
</file>

<file path=xl/sharedStrings.xml><?xml version="1.0" encoding="utf-8"?>
<sst xmlns="http://schemas.openxmlformats.org/spreadsheetml/2006/main" count="390" uniqueCount="115">
  <si>
    <t>Feb</t>
  </si>
  <si>
    <t>Mar</t>
  </si>
  <si>
    <t>Apr</t>
  </si>
  <si>
    <t>May</t>
  </si>
  <si>
    <t>Jun</t>
  </si>
  <si>
    <t>Sep</t>
  </si>
  <si>
    <t>Oct</t>
  </si>
  <si>
    <t>Nov</t>
  </si>
  <si>
    <t>Dec</t>
  </si>
  <si>
    <t>Total</t>
  </si>
  <si>
    <t>Beginning Cash Balance</t>
  </si>
  <si>
    <t xml:space="preserve">CASH DISBURSEMENTS </t>
  </si>
  <si>
    <t>Gross Wages</t>
  </si>
  <si>
    <t>Payroll Expenses</t>
  </si>
  <si>
    <t>Repairs and Maintenance</t>
  </si>
  <si>
    <t>Rent</t>
  </si>
  <si>
    <t>Total Cash Disbursements</t>
  </si>
  <si>
    <t>Net Cash Flow</t>
  </si>
  <si>
    <t>Adjustments to Net Cash Flow</t>
  </si>
  <si>
    <t>(+) New Owner Investment</t>
  </si>
  <si>
    <t>Adjusted Net Cash Flow</t>
  </si>
  <si>
    <t>Ending Cash Balance</t>
  </si>
  <si>
    <t>Telephone</t>
  </si>
  <si>
    <t>Aug</t>
  </si>
  <si>
    <t>Jan</t>
  </si>
  <si>
    <t>Accounting and Legal</t>
  </si>
  <si>
    <t>Utilities</t>
  </si>
  <si>
    <t>Insurance</t>
  </si>
  <si>
    <t>Start Up Costs</t>
  </si>
  <si>
    <t>Owner Investment</t>
  </si>
  <si>
    <t>Supplies (Office &amp; Operating)</t>
  </si>
  <si>
    <t>Travel</t>
  </si>
  <si>
    <t>Marketing</t>
  </si>
  <si>
    <t>Legal</t>
  </si>
  <si>
    <t>Beginning Inventory</t>
  </si>
  <si>
    <t xml:space="preserve">Other: </t>
  </si>
  <si>
    <t>Total Start-Up Requirements</t>
  </si>
  <si>
    <t>Other</t>
  </si>
  <si>
    <t>Licenses/ certification fees</t>
  </si>
  <si>
    <t>Accounting or other professional fees</t>
  </si>
  <si>
    <t>Pre-opening Training costs</t>
  </si>
  <si>
    <t>Supplies - letterhead, bus cards, forms, etc</t>
  </si>
  <si>
    <t>Marketing - mailings, ads, brochures, etc</t>
  </si>
  <si>
    <t xml:space="preserve">Funding still needed: </t>
  </si>
  <si>
    <t>Loans</t>
  </si>
  <si>
    <t>Taxes (Real estate, personal prop)</t>
  </si>
  <si>
    <t>(-) Debt-Loan Paymts</t>
  </si>
  <si>
    <t>(-) Owner Withdrawals</t>
  </si>
  <si>
    <t xml:space="preserve">based on: </t>
  </si>
  <si>
    <t xml:space="preserve">Cash Flow Projection - Year 1 for: </t>
  </si>
  <si>
    <t>Sales</t>
  </si>
  <si>
    <t>Jul</t>
  </si>
  <si>
    <t>(+) Other Investments</t>
  </si>
  <si>
    <t>Cost of Goods Sold</t>
  </si>
  <si>
    <t xml:space="preserve">Water: </t>
  </si>
  <si>
    <t xml:space="preserve">Gas: </t>
  </si>
  <si>
    <t>Total  Monthly Utilities</t>
  </si>
  <si>
    <t>year / 12</t>
  </si>
  <si>
    <t xml:space="preserve">Elect: </t>
  </si>
  <si>
    <t>a month</t>
  </si>
  <si>
    <t>Working Capital at Start</t>
  </si>
  <si>
    <t>CASH RECEIPTS</t>
  </si>
  <si>
    <t>Total Cash Receipts</t>
  </si>
  <si>
    <t>Fixed Assets
       land, equipment, buildings, vehicles</t>
  </si>
  <si>
    <t>Remodeling
      building, fixtures, signs, paint, cleaning</t>
  </si>
  <si>
    <t>Installations
      equipment, phones, hookup charges</t>
  </si>
  <si>
    <t>Deposits required
      utilities, leases, phones, etc</t>
  </si>
  <si>
    <t xml:space="preserve">START-UP Worksheet for: </t>
  </si>
  <si>
    <t>Cash Available to start</t>
  </si>
  <si>
    <t>adjust investments, expenses, or working capital to bring this line to 0.00</t>
  </si>
  <si>
    <t>% of sales</t>
  </si>
  <si>
    <t>will become the beginning cash balance for CF Yr 1</t>
  </si>
  <si>
    <t>weeks/month</t>
  </si>
  <si>
    <t>Susan</t>
  </si>
  <si>
    <t>pay rate/ hour</t>
  </si>
  <si>
    <t xml:space="preserve">Payroll Expenses </t>
  </si>
  <si>
    <t xml:space="preserve">» </t>
  </si>
  <si>
    <t>hours/ week</t>
  </si>
  <si>
    <t>Gross Wages / Month</t>
  </si>
  <si>
    <t>Assumptions</t>
  </si>
  <si>
    <t>Loan Amount * Loan Term in Years * Interest Rate = Monthly payment</t>
  </si>
  <si>
    <t xml:space="preserve">COGS </t>
  </si>
  <si>
    <t>of sales</t>
  </si>
  <si>
    <t>Gross Wages 
Employee</t>
  </si>
  <si>
    <t>Total Payroll/Month</t>
  </si>
  <si>
    <t>Insurance (Annual)</t>
  </si>
  <si>
    <t>Working Capital Needs (Fixed Expense for 3 months)</t>
  </si>
  <si>
    <t>per quarter</t>
  </si>
  <si>
    <t xml:space="preserve">cash flow does not permit attending professional conferences that require travel. </t>
  </si>
  <si>
    <t>for loan calculator: use https://www.bankrate.com/calculators/business/business-calculator.aspx</t>
  </si>
  <si>
    <t>Entering our Loan amount of $8,000 for 3 years at 6%, we end w/ a monthly payment (principle &amp; Interest) of $243.38</t>
  </si>
  <si>
    <t>Utilities not included in Lease</t>
  </si>
  <si>
    <t xml:space="preserve">             to arrive at monthly estimates. </t>
  </si>
  <si>
    <t xml:space="preserve">          Start w/ yearly estimates: </t>
  </si>
  <si>
    <t>Real Estate/Personal Property generally due in early part of year; one payment made</t>
  </si>
  <si>
    <t>Insurance was paid from Start-Up Expenses</t>
  </si>
  <si>
    <t>Owner Draw should include amount + self-employment tax due next quarter</t>
  </si>
  <si>
    <t>wages are higher % of sales than desired</t>
  </si>
  <si>
    <t>enter business name and date here</t>
  </si>
  <si>
    <t xml:space="preserve"> After reviewing these samples, begin with your new Start-up Sheet. Hover the mouse across cells with red triangles for tips about that cell. Work with your SBDC Business Advisor to edit the rows to fit your specific business and test your assumptions.</t>
  </si>
  <si>
    <t xml:space="preserve"> After reviewing the samples, begin with your Start-up Sheet.  Work with your SBDC Business Advisor to edit the line items to fit your specific business and to test your assumptions. </t>
  </si>
  <si>
    <t>Enter data in key cells outlined in red</t>
  </si>
  <si>
    <t xml:space="preserve">These cells have formulas for you; do not enter data in blue cells. </t>
  </si>
  <si>
    <t xml:space="preserve">Cash Flow Projection - Year 2 for: </t>
  </si>
  <si>
    <t xml:space="preserve">NOTES:  Problems start occuring in May.  What do you see regarding Revenue trends?  Is the summer increase due to marketing, new customers for a new business?  Seasonality? 
To get out of "hole" starting in May/June you will need to increase revenue or decrease/omit some expenses.  
Alternatively, take larger loan. Test this assumption to see what effect it has on monthly loan payment.   
Can you defer rent for a time?   Can you defer loan payment to only interest for several months?   
How else can you think creatively to test some "What if..." questions? 
Note no owner draw has been taken and you are working w/ 2 employees.  Can you put off hiring one for a few months?   What effect would that have on sales and expenses? </t>
  </si>
  <si>
    <r>
      <t xml:space="preserve">NOTES:  Problems start occuring in May.  What do you see regarding </t>
    </r>
    <r>
      <rPr>
        <b/>
        <i/>
        <sz val="10"/>
        <rFont val="Arial"/>
        <family val="2"/>
      </rPr>
      <t>Revenue trends</t>
    </r>
    <r>
      <rPr>
        <i/>
        <sz val="10"/>
        <rFont val="Arial"/>
        <family val="2"/>
      </rPr>
      <t xml:space="preserve">?  Is the summer increase due to marketing, or new customers for a new business?  Seasonality? 
To get out of "hole" starting in May/June you will </t>
    </r>
    <r>
      <rPr>
        <b/>
        <sz val="10"/>
        <rFont val="Arial"/>
        <family val="2"/>
      </rPr>
      <t xml:space="preserve">need to increase revenue or decrease/omit some expenses. </t>
    </r>
    <r>
      <rPr>
        <i/>
        <sz val="10"/>
        <rFont val="Arial"/>
        <family val="2"/>
      </rPr>
      <t xml:space="preserve">The trend continues into Yr 2 even with a 10% increase in revenue.
Alternatively, </t>
    </r>
    <r>
      <rPr>
        <b/>
        <i/>
        <sz val="10"/>
        <rFont val="Arial"/>
        <family val="2"/>
      </rPr>
      <t>take out a larger loan</t>
    </r>
    <r>
      <rPr>
        <i/>
        <sz val="10"/>
        <rFont val="Arial"/>
        <family val="2"/>
      </rPr>
      <t xml:space="preserve">. Test this assumption to see what effect it has on monthly loan payment.   
Can you </t>
    </r>
    <r>
      <rPr>
        <b/>
        <i/>
        <sz val="10"/>
        <rFont val="Arial"/>
        <family val="2"/>
      </rPr>
      <t>defer rent</t>
    </r>
    <r>
      <rPr>
        <i/>
        <sz val="10"/>
        <rFont val="Arial"/>
        <family val="2"/>
      </rPr>
      <t xml:space="preserve"> for a time?   Can you </t>
    </r>
    <r>
      <rPr>
        <b/>
        <i/>
        <sz val="10"/>
        <rFont val="Arial"/>
        <family val="2"/>
      </rPr>
      <t>defer loan payment</t>
    </r>
    <r>
      <rPr>
        <i/>
        <sz val="10"/>
        <rFont val="Arial"/>
        <family val="2"/>
      </rPr>
      <t xml:space="preserve"> to only interest for several months?   
How else can you think creatively to</t>
    </r>
    <r>
      <rPr>
        <b/>
        <i/>
        <sz val="10"/>
        <rFont val="Arial"/>
        <family val="2"/>
      </rPr>
      <t xml:space="preserve"> test some "What if..." questions</t>
    </r>
    <r>
      <rPr>
        <i/>
        <sz val="10"/>
        <rFont val="Arial"/>
        <family val="2"/>
      </rPr>
      <t xml:space="preserve">? 
Note no owner draw has been taken and you are working w/ 2 </t>
    </r>
    <r>
      <rPr>
        <b/>
        <i/>
        <sz val="10"/>
        <rFont val="Arial"/>
        <family val="2"/>
      </rPr>
      <t>employees</t>
    </r>
    <r>
      <rPr>
        <i/>
        <sz val="10"/>
        <rFont val="Arial"/>
        <family val="2"/>
      </rPr>
      <t xml:space="preserve">.  Can you put off hiring one for a few months?   What effect would that have on sales and expenses? </t>
    </r>
  </si>
  <si>
    <t xml:space="preserve">You can download these Cash Flow Sheets from https://www.valleysbdc.org/small-business-resources/.  Use them to test impact of changes to investments, loans, revenues and expenses. </t>
  </si>
  <si>
    <t xml:space="preserve">You can download this entire workbook or just these Cash Flow Sheets from https://www.valleysbdc.org/small-business-resources/.  Use them to test the impact of changes to investments, loans, revenues and expenses. </t>
  </si>
  <si>
    <t xml:space="preserve">You can download this entire workbook or these Cash Flow Sheets from https://www.valleysbdc.org/small-business-resources/.  Use them to test impact of changes to investments, loans, revenues and expenses. </t>
  </si>
  <si>
    <t xml:space="preserve">You can download these Cash Flow Sheets from https://www.valleysbdc.org/small-business-resources/.  Use them to test the impact of changes to investments, loans, revenues and expenses. </t>
  </si>
  <si>
    <t xml:space="preserve">Entering our Loan amount of $     for     years at      %, we end w/ a monthly payment (principle &amp; Interest) of $      </t>
  </si>
  <si>
    <t>enter business name and current date here</t>
  </si>
  <si>
    <t xml:space="preserve">  %</t>
  </si>
  <si>
    <t xml:space="preserve">NOTES: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</si>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</sst>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409]* #,##0.00_);_([$$-409]* \(#,##0.00\);_([$$-409]* &quot;-&quot;??_);_(@_)"/>
  </numFmts>
  <fonts count="21" x14ac:knownFonts="1">
    <font>
      <sz val="10"/>
      <name val="Arial"/>
    </font>
    <font>
      <sz val="10"/>
      <name val="Arial"/>
    </font>
    <font>
      <b/>
      <sz val="10"/>
      <name val="Arial"/>
      <family val="2"/>
    </font>
    <font>
      <sz val="14"/>
      <name val="Arial"/>
      <family val="2"/>
    </font>
    <font>
      <sz val="10"/>
      <name val="Arial"/>
      <family val="2"/>
    </font>
    <font>
      <b/>
      <sz val="10"/>
      <name val="Arial"/>
    </font>
    <font>
      <sz val="10"/>
      <name val="Arial"/>
    </font>
    <font>
      <b/>
      <sz val="12"/>
      <name val="Arial"/>
      <family val="2"/>
    </font>
    <font>
      <sz val="11"/>
      <name val="Arial"/>
      <family val="2"/>
    </font>
    <font>
      <sz val="8"/>
      <color indexed="81"/>
      <name val="Tahoma"/>
      <family val="2"/>
    </font>
    <font>
      <sz val="10"/>
      <color indexed="10"/>
      <name val="Arial"/>
      <family val="2"/>
    </font>
    <font>
      <sz val="8"/>
      <color indexed="81"/>
      <name val="Tahoma"/>
    </font>
    <font>
      <i/>
      <sz val="10"/>
      <name val="Arial"/>
      <family val="2"/>
    </font>
    <font>
      <sz val="9"/>
      <color indexed="81"/>
      <name val="Tahoma"/>
      <family val="2"/>
    </font>
    <font>
      <b/>
      <sz val="10"/>
      <name val="Symbol"/>
      <family val="1"/>
      <charset val="2"/>
    </font>
    <font>
      <b/>
      <i/>
      <sz val="10"/>
      <name val="Arial"/>
      <family val="2"/>
    </font>
    <font>
      <sz val="8"/>
      <name val="Arial"/>
      <family val="2"/>
    </font>
    <font>
      <i/>
      <sz val="14"/>
      <name val="Arial"/>
      <family val="2"/>
    </font>
    <font>
      <sz val="10"/>
      <color rgb="FFC00000"/>
      <name val="Arial"/>
      <family val="2"/>
    </font>
    <font>
      <sz val="9"/>
      <name val="Arial"/>
      <family val="2"/>
    </font>
    <font>
      <b/>
      <i/>
      <sz val="11"/>
      <name val="Arial"/>
      <family val="2"/>
    </font>
  </fonts>
  <fills count="10">
    <fill>
      <patternFill patternType="none"/>
    </fill>
    <fill>
      <patternFill patternType="gray125"/>
    </fill>
    <fill>
      <patternFill patternType="solid">
        <fgColor indexed="42"/>
        <bgColor indexed="64"/>
      </patternFill>
    </fill>
    <fill>
      <patternFill patternType="solid">
        <fgColor rgb="FFFFFFCC"/>
      </patternFill>
    </fill>
    <fill>
      <patternFill patternType="solid">
        <fgColor rgb="FFEAEAEA"/>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10"/>
      </left>
      <right style="thin">
        <color indexed="10"/>
      </right>
      <top style="thin">
        <color indexed="10"/>
      </top>
      <bottom style="thin">
        <color indexed="10"/>
      </bottom>
      <diagonal/>
    </border>
    <border>
      <left style="thick">
        <color indexed="64"/>
      </left>
      <right style="thick">
        <color indexed="64"/>
      </right>
      <top style="thick">
        <color indexed="64"/>
      </top>
      <bottom style="thick">
        <color indexed="64"/>
      </bottom>
      <diagonal/>
    </border>
    <border>
      <left style="thin">
        <color rgb="FFB2B2B2"/>
      </left>
      <right style="thin">
        <color rgb="FFB2B2B2"/>
      </right>
      <top style="thin">
        <color rgb="FFB2B2B2"/>
      </top>
      <bottom style="thin">
        <color rgb="FFB2B2B2"/>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top style="thin">
        <color indexed="64"/>
      </top>
      <bottom style="medium">
        <color theme="3" tint="0.39994506668294322"/>
      </bottom>
      <diagonal/>
    </border>
    <border>
      <left/>
      <right style="medium">
        <color theme="3" tint="0.39994506668294322"/>
      </right>
      <top/>
      <bottom style="medium">
        <color theme="3" tint="0.39994506668294322"/>
      </bottom>
      <diagonal/>
    </border>
    <border>
      <left/>
      <right style="medium">
        <color theme="3" tint="0.39994506668294322"/>
      </right>
      <top/>
      <bottom/>
      <diagonal/>
    </border>
    <border>
      <left style="thin">
        <color indexed="64"/>
      </left>
      <right/>
      <top style="thin">
        <color indexed="64"/>
      </top>
      <bottom/>
      <diagonal/>
    </border>
    <border>
      <left/>
      <right/>
      <top style="medium">
        <color theme="4" tint="-0.24994659260841701"/>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bottom/>
      <diagonal/>
    </border>
    <border>
      <left style="thin">
        <color rgb="FFFF0000"/>
      </left>
      <right/>
      <top style="thin">
        <color rgb="FFFF0000"/>
      </top>
      <bottom style="thin">
        <color rgb="FFFF0000"/>
      </bottom>
      <diagonal/>
    </border>
  </borders>
  <cellStyleXfs count="4">
    <xf numFmtId="0" fontId="0" fillId="0" borderId="0"/>
    <xf numFmtId="43" fontId="1" fillId="0" borderId="0" applyFont="0" applyFill="0" applyBorder="0" applyAlignment="0" applyProtection="0"/>
    <xf numFmtId="0" fontId="6" fillId="3" borderId="20" applyNumberFormat="0" applyFont="0" applyAlignment="0" applyProtection="0"/>
    <xf numFmtId="9" fontId="1" fillId="0" borderId="0" applyFont="0" applyFill="0" applyBorder="0" applyAlignment="0" applyProtection="0"/>
  </cellStyleXfs>
  <cellXfs count="149">
    <xf numFmtId="0" fontId="0" fillId="0" borderId="0" xfId="0"/>
    <xf numFmtId="164" fontId="0" fillId="0" borderId="0" xfId="1" applyNumberFormat="1" applyFont="1"/>
    <xf numFmtId="164" fontId="2" fillId="0" borderId="0" xfId="1" applyNumberFormat="1" applyFont="1"/>
    <xf numFmtId="164" fontId="4" fillId="0" borderId="0" xfId="1" applyNumberFormat="1" applyFont="1"/>
    <xf numFmtId="164" fontId="0" fillId="0" borderId="0" xfId="1" applyNumberFormat="1" applyFont="1" applyFill="1"/>
    <xf numFmtId="164" fontId="4" fillId="0" borderId="1" xfId="1" applyNumberFormat="1" applyFont="1" applyBorder="1"/>
    <xf numFmtId="164" fontId="4" fillId="0" borderId="0" xfId="1" applyNumberFormat="1" applyFont="1" applyBorder="1"/>
    <xf numFmtId="164" fontId="4" fillId="0" borderId="5" xfId="1" applyNumberFormat="1" applyFont="1" applyBorder="1"/>
    <xf numFmtId="164" fontId="4" fillId="0" borderId="6" xfId="1" applyNumberFormat="1" applyFont="1" applyBorder="1"/>
    <xf numFmtId="164" fontId="4" fillId="0" borderId="7" xfId="1" applyNumberFormat="1" applyFont="1" applyBorder="1"/>
    <xf numFmtId="164" fontId="4" fillId="0" borderId="8" xfId="1" applyNumberFormat="1" applyFont="1" applyBorder="1"/>
    <xf numFmtId="164" fontId="4" fillId="0" borderId="9" xfId="1" applyNumberFormat="1" applyFont="1" applyBorder="1"/>
    <xf numFmtId="164" fontId="4" fillId="0" borderId="12" xfId="1" applyNumberFormat="1" applyFont="1" applyBorder="1"/>
    <xf numFmtId="0" fontId="0" fillId="0" borderId="0" xfId="1" applyNumberFormat="1" applyFont="1"/>
    <xf numFmtId="0" fontId="0" fillId="0" borderId="0" xfId="1" applyNumberFormat="1" applyFont="1" applyAlignment="1">
      <alignment horizontal="center"/>
    </xf>
    <xf numFmtId="0" fontId="2" fillId="0" borderId="1" xfId="1" applyNumberFormat="1" applyFont="1" applyBorder="1" applyAlignment="1">
      <alignment horizontal="center"/>
    </xf>
    <xf numFmtId="0" fontId="4" fillId="0" borderId="2" xfId="1" applyNumberFormat="1" applyFont="1" applyBorder="1"/>
    <xf numFmtId="0" fontId="4" fillId="0" borderId="0" xfId="1" applyNumberFormat="1" applyFont="1"/>
    <xf numFmtId="0" fontId="4" fillId="0" borderId="0" xfId="1" applyNumberFormat="1" applyFont="1" applyBorder="1"/>
    <xf numFmtId="0" fontId="4" fillId="0" borderId="1" xfId="1" applyNumberFormat="1" applyFont="1" applyBorder="1"/>
    <xf numFmtId="0" fontId="4" fillId="0" borderId="6" xfId="1" applyNumberFormat="1" applyFont="1" applyBorder="1"/>
    <xf numFmtId="0" fontId="4" fillId="0" borderId="8" xfId="1" applyNumberFormat="1" applyFont="1" applyBorder="1"/>
    <xf numFmtId="0" fontId="2" fillId="0" borderId="0" xfId="1" applyNumberFormat="1" applyFont="1"/>
    <xf numFmtId="0" fontId="2" fillId="0" borderId="10" xfId="1" applyNumberFormat="1" applyFont="1" applyBorder="1"/>
    <xf numFmtId="0" fontId="2" fillId="0" borderId="0" xfId="1" applyNumberFormat="1" applyFont="1" applyBorder="1"/>
    <xf numFmtId="0" fontId="5" fillId="0" borderId="13" xfId="1" applyNumberFormat="1" applyFont="1" applyBorder="1"/>
    <xf numFmtId="164" fontId="4" fillId="0" borderId="14" xfId="1" applyNumberFormat="1" applyFont="1" applyBorder="1"/>
    <xf numFmtId="164" fontId="4" fillId="0" borderId="15" xfId="1" applyNumberFormat="1" applyFont="1" applyBorder="1"/>
    <xf numFmtId="0" fontId="2" fillId="0" borderId="16" xfId="1" applyNumberFormat="1" applyFont="1" applyBorder="1"/>
    <xf numFmtId="164" fontId="4" fillId="0" borderId="17" xfId="1" applyNumberFormat="1" applyFont="1" applyBorder="1"/>
    <xf numFmtId="164" fontId="0" fillId="0" borderId="0" xfId="1" applyNumberFormat="1" applyFont="1" applyAlignment="1">
      <alignment wrapText="1"/>
    </xf>
    <xf numFmtId="164" fontId="4" fillId="0" borderId="0" xfId="1" applyNumberFormat="1" applyFont="1" applyAlignment="1">
      <alignment wrapText="1"/>
    </xf>
    <xf numFmtId="0" fontId="8" fillId="0" borderId="0" xfId="0" applyFont="1" applyBorder="1" applyAlignment="1">
      <alignment wrapText="1"/>
    </xf>
    <xf numFmtId="0" fontId="8" fillId="0" borderId="0" xfId="0" applyFont="1" applyBorder="1" applyAlignment="1">
      <alignment vertical="top" wrapText="1"/>
    </xf>
    <xf numFmtId="164" fontId="2" fillId="0" borderId="0" xfId="1" applyNumberFormat="1" applyFont="1" applyBorder="1" applyAlignment="1">
      <alignment horizontal="right"/>
    </xf>
    <xf numFmtId="164" fontId="2" fillId="0" borderId="0" xfId="1" applyNumberFormat="1" applyFont="1" applyAlignment="1">
      <alignment horizontal="right"/>
    </xf>
    <xf numFmtId="0" fontId="2" fillId="0" borderId="2" xfId="1" applyNumberFormat="1" applyFont="1" applyBorder="1"/>
    <xf numFmtId="164" fontId="2" fillId="0" borderId="2" xfId="1" applyNumberFormat="1" applyFont="1" applyBorder="1"/>
    <xf numFmtId="0" fontId="4" fillId="0" borderId="10" xfId="1" applyNumberFormat="1" applyFont="1" applyBorder="1"/>
    <xf numFmtId="164" fontId="4" fillId="2" borderId="2" xfId="1" applyNumberFormat="1" applyFont="1" applyFill="1" applyBorder="1"/>
    <xf numFmtId="0" fontId="10" fillId="0" borderId="0" xfId="1" applyNumberFormat="1" applyFont="1"/>
    <xf numFmtId="0" fontId="3" fillId="0" borderId="0" xfId="1" applyNumberFormat="1" applyFont="1" applyAlignment="1">
      <alignment horizontal="left"/>
    </xf>
    <xf numFmtId="164" fontId="6" fillId="0" borderId="21" xfId="1" applyNumberFormat="1" applyFont="1" applyBorder="1"/>
    <xf numFmtId="164" fontId="6" fillId="0" borderId="22" xfId="1" applyNumberFormat="1" applyFont="1" applyBorder="1"/>
    <xf numFmtId="9" fontId="4" fillId="0" borderId="0" xfId="3" applyFont="1"/>
    <xf numFmtId="0" fontId="2" fillId="4" borderId="1" xfId="1" applyNumberFormat="1" applyFont="1" applyFill="1" applyBorder="1" applyAlignment="1">
      <alignment horizontal="center"/>
    </xf>
    <xf numFmtId="164" fontId="4" fillId="4" borderId="4" xfId="1" applyNumberFormat="1" applyFont="1" applyFill="1" applyBorder="1"/>
    <xf numFmtId="164" fontId="4" fillId="4" borderId="15" xfId="1" applyNumberFormat="1" applyFont="1" applyFill="1" applyBorder="1"/>
    <xf numFmtId="164" fontId="4" fillId="4" borderId="17" xfId="1" applyNumberFormat="1" applyFont="1" applyFill="1" applyBorder="1"/>
    <xf numFmtId="164" fontId="4" fillId="4" borderId="5" xfId="1" applyNumberFormat="1" applyFont="1" applyFill="1" applyBorder="1"/>
    <xf numFmtId="9" fontId="4" fillId="4" borderId="10" xfId="3" applyFont="1" applyFill="1" applyBorder="1"/>
    <xf numFmtId="164" fontId="4" fillId="4" borderId="10" xfId="1" applyNumberFormat="1" applyFont="1" applyFill="1" applyBorder="1"/>
    <xf numFmtId="164" fontId="2" fillId="4" borderId="4" xfId="1" applyNumberFormat="1" applyFont="1" applyFill="1" applyBorder="1"/>
    <xf numFmtId="164" fontId="4" fillId="0" borderId="0" xfId="1" applyNumberFormat="1" applyFont="1" applyFill="1" applyBorder="1" applyAlignment="1">
      <alignment horizontal="center" vertical="center" wrapText="1"/>
    </xf>
    <xf numFmtId="164" fontId="4" fillId="0" borderId="32" xfId="1" applyNumberFormat="1" applyFont="1" applyBorder="1"/>
    <xf numFmtId="0" fontId="4" fillId="0" borderId="1" xfId="1" applyNumberFormat="1" applyFont="1" applyBorder="1" applyAlignment="1">
      <alignment horizontal="center"/>
    </xf>
    <xf numFmtId="164" fontId="15" fillId="0" borderId="0" xfId="1" applyNumberFormat="1" applyFont="1" applyAlignment="1">
      <alignment horizontal="center"/>
    </xf>
    <xf numFmtId="0" fontId="2" fillId="6" borderId="0" xfId="1" applyNumberFormat="1" applyFont="1" applyFill="1" applyAlignment="1">
      <alignment horizontal="center" wrapText="1"/>
    </xf>
    <xf numFmtId="0" fontId="0" fillId="6" borderId="0" xfId="1" applyNumberFormat="1" applyFont="1" applyFill="1"/>
    <xf numFmtId="165" fontId="4" fillId="6" borderId="1" xfId="1" applyNumberFormat="1" applyFont="1" applyFill="1" applyBorder="1" applyAlignment="1">
      <alignment horizontal="center"/>
    </xf>
    <xf numFmtId="0" fontId="4" fillId="6" borderId="1" xfId="1" applyNumberFormat="1" applyFont="1" applyFill="1" applyBorder="1" applyAlignment="1">
      <alignment horizontal="center"/>
    </xf>
    <xf numFmtId="0" fontId="4" fillId="6" borderId="1" xfId="1" applyNumberFormat="1" applyFont="1" applyFill="1" applyBorder="1"/>
    <xf numFmtId="0" fontId="14" fillId="6" borderId="1" xfId="1" applyNumberFormat="1" applyFont="1" applyFill="1" applyBorder="1" applyAlignment="1">
      <alignment horizontal="center"/>
    </xf>
    <xf numFmtId="9" fontId="2" fillId="6" borderId="1" xfId="1" applyNumberFormat="1" applyFont="1" applyFill="1" applyBorder="1"/>
    <xf numFmtId="0" fontId="14" fillId="6" borderId="0" xfId="1" applyNumberFormat="1" applyFont="1" applyFill="1" applyBorder="1" applyAlignment="1">
      <alignment horizontal="center"/>
    </xf>
    <xf numFmtId="9" fontId="2" fillId="6" borderId="0" xfId="1" applyNumberFormat="1" applyFont="1" applyFill="1" applyBorder="1"/>
    <xf numFmtId="165" fontId="2" fillId="6" borderId="0" xfId="1" applyNumberFormat="1" applyFont="1" applyFill="1" applyBorder="1"/>
    <xf numFmtId="0" fontId="4" fillId="6" borderId="0" xfId="1" applyNumberFormat="1" applyFont="1" applyFill="1"/>
    <xf numFmtId="0" fontId="2" fillId="6" borderId="1" xfId="1" applyNumberFormat="1" applyFont="1" applyFill="1" applyBorder="1" applyAlignment="1">
      <alignment horizontal="right"/>
    </xf>
    <xf numFmtId="164" fontId="2" fillId="6" borderId="0" xfId="1" applyNumberFormat="1" applyFont="1" applyFill="1"/>
    <xf numFmtId="164" fontId="0" fillId="6" borderId="0" xfId="1" applyNumberFormat="1" applyFont="1" applyFill="1"/>
    <xf numFmtId="164" fontId="4" fillId="6" borderId="0" xfId="1" applyNumberFormat="1" applyFont="1" applyFill="1" applyBorder="1"/>
    <xf numFmtId="0" fontId="2" fillId="6" borderId="0" xfId="1" applyNumberFormat="1" applyFont="1" applyFill="1"/>
    <xf numFmtId="164" fontId="4" fillId="6" borderId="0" xfId="1" applyNumberFormat="1" applyFont="1" applyFill="1"/>
    <xf numFmtId="41" fontId="4" fillId="6" borderId="18" xfId="3" applyNumberFormat="1" applyFont="1" applyFill="1" applyBorder="1"/>
    <xf numFmtId="164" fontId="0" fillId="6" borderId="0" xfId="1" applyNumberFormat="1" applyFont="1" applyFill="1" applyBorder="1"/>
    <xf numFmtId="0" fontId="0" fillId="6" borderId="0" xfId="1" applyNumberFormat="1" applyFont="1" applyFill="1" applyAlignment="1">
      <alignment horizontal="center"/>
    </xf>
    <xf numFmtId="165" fontId="4" fillId="7" borderId="1" xfId="1" applyNumberFormat="1" applyFont="1" applyFill="1" applyBorder="1" applyAlignment="1">
      <alignment horizontal="center"/>
    </xf>
    <xf numFmtId="165" fontId="2" fillId="7" borderId="1" xfId="1" applyNumberFormat="1" applyFont="1" applyFill="1" applyBorder="1"/>
    <xf numFmtId="164" fontId="4" fillId="7" borderId="0" xfId="0" applyNumberFormat="1" applyFont="1" applyFill="1" applyBorder="1"/>
    <xf numFmtId="164" fontId="4" fillId="7" borderId="1" xfId="1" applyNumberFormat="1" applyFont="1" applyFill="1" applyBorder="1"/>
    <xf numFmtId="164" fontId="4" fillId="7" borderId="8" xfId="1" applyNumberFormat="1" applyFont="1" applyFill="1" applyBorder="1"/>
    <xf numFmtId="164" fontId="2" fillId="7" borderId="2" xfId="1" applyNumberFormat="1" applyFont="1" applyFill="1" applyBorder="1"/>
    <xf numFmtId="164" fontId="4" fillId="7" borderId="10"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9" xfId="1" applyNumberFormat="1" applyFont="1" applyFill="1" applyBorder="1"/>
    <xf numFmtId="2" fontId="2" fillId="7" borderId="19" xfId="1" applyNumberFormat="1" applyFont="1" applyFill="1" applyBorder="1"/>
    <xf numFmtId="164" fontId="4" fillId="7" borderId="2" xfId="1" applyNumberFormat="1" applyFont="1" applyFill="1" applyBorder="1"/>
    <xf numFmtId="164" fontId="4" fillId="7" borderId="3" xfId="1" applyNumberFormat="1" applyFont="1" applyFill="1" applyBorder="1"/>
    <xf numFmtId="9" fontId="4" fillId="7" borderId="1" xfId="3" applyFont="1" applyFill="1" applyBorder="1"/>
    <xf numFmtId="9" fontId="2" fillId="7" borderId="2" xfId="3" applyFont="1" applyFill="1" applyBorder="1"/>
    <xf numFmtId="164" fontId="6" fillId="7" borderId="24" xfId="1" applyNumberFormat="1" applyFont="1" applyFill="1" applyBorder="1"/>
    <xf numFmtId="164" fontId="2" fillId="7" borderId="29" xfId="0" applyNumberFormat="1" applyFont="1" applyFill="1" applyBorder="1"/>
    <xf numFmtId="0" fontId="2" fillId="7" borderId="7" xfId="1" applyNumberFormat="1" applyFont="1" applyFill="1" applyBorder="1"/>
    <xf numFmtId="0" fontId="2" fillId="6" borderId="41" xfId="1" applyNumberFormat="1" applyFont="1" applyFill="1" applyBorder="1"/>
    <xf numFmtId="0" fontId="2" fillId="6" borderId="42" xfId="1" applyNumberFormat="1" applyFont="1" applyFill="1" applyBorder="1"/>
    <xf numFmtId="9" fontId="2" fillId="6" borderId="7" xfId="1" applyNumberFormat="1" applyFont="1" applyFill="1" applyBorder="1"/>
    <xf numFmtId="164" fontId="6" fillId="6" borderId="23" xfId="1" applyNumberFormat="1" applyFont="1" applyFill="1" applyBorder="1"/>
    <xf numFmtId="164" fontId="6" fillId="6" borderId="26" xfId="1" applyNumberFormat="1" applyFont="1" applyFill="1" applyBorder="1" applyAlignment="1">
      <alignment horizontal="left"/>
    </xf>
    <xf numFmtId="164" fontId="6" fillId="6" borderId="27" xfId="1" applyNumberFormat="1" applyFont="1" applyFill="1" applyBorder="1"/>
    <xf numFmtId="164" fontId="6" fillId="6" borderId="24" xfId="1" applyNumberFormat="1" applyFont="1" applyFill="1" applyBorder="1"/>
    <xf numFmtId="164" fontId="2" fillId="6" borderId="28" xfId="1" applyNumberFormat="1" applyFont="1" applyFill="1" applyBorder="1" applyAlignment="1">
      <alignment horizontal="right"/>
    </xf>
    <xf numFmtId="164" fontId="6" fillId="6" borderId="28" xfId="1" applyNumberFormat="1" applyFont="1" applyFill="1" applyBorder="1"/>
    <xf numFmtId="164" fontId="6" fillId="6" borderId="25" xfId="1" applyNumberFormat="1" applyFont="1" applyFill="1" applyBorder="1"/>
    <xf numFmtId="164" fontId="6" fillId="6" borderId="31" xfId="1" applyNumberFormat="1" applyFont="1" applyFill="1" applyBorder="1"/>
    <xf numFmtId="164" fontId="6" fillId="6" borderId="30" xfId="1" applyNumberFormat="1" applyFont="1" applyFill="1" applyBorder="1"/>
    <xf numFmtId="164" fontId="6" fillId="0" borderId="44" xfId="1" applyNumberFormat="1" applyFont="1" applyBorder="1"/>
    <xf numFmtId="164" fontId="19" fillId="7" borderId="0" xfId="1" applyNumberFormat="1" applyFont="1" applyFill="1" applyAlignment="1">
      <alignment horizontal="left" wrapText="1"/>
    </xf>
    <xf numFmtId="164" fontId="6" fillId="8" borderId="21" xfId="1" applyNumberFormat="1" applyFont="1" applyFill="1" applyBorder="1"/>
    <xf numFmtId="0" fontId="3" fillId="0" borderId="0" xfId="1" applyNumberFormat="1" applyFont="1" applyAlignment="1">
      <alignment horizontal="left"/>
    </xf>
    <xf numFmtId="0" fontId="2" fillId="6" borderId="1" xfId="1" applyNumberFormat="1" applyFont="1" applyFill="1" applyBorder="1" applyAlignment="1">
      <alignment horizontal="right"/>
    </xf>
    <xf numFmtId="0" fontId="18" fillId="0" borderId="40" xfId="1" applyNumberFormat="1" applyFont="1" applyBorder="1" applyAlignment="1">
      <alignment horizontal="left" wrapText="1"/>
    </xf>
    <xf numFmtId="0" fontId="18" fillId="0" borderId="0" xfId="1" applyNumberFormat="1" applyFont="1" applyBorder="1" applyAlignment="1">
      <alignment horizontal="left" wrapText="1"/>
    </xf>
    <xf numFmtId="164" fontId="4" fillId="8" borderId="43" xfId="1" applyNumberFormat="1" applyFont="1" applyFill="1" applyBorder="1" applyAlignment="1">
      <alignment horizontal="left" wrapText="1"/>
    </xf>
    <xf numFmtId="0" fontId="15" fillId="5" borderId="33" xfId="2" applyNumberFormat="1" applyFont="1" applyFill="1" applyBorder="1" applyAlignment="1">
      <alignment horizontal="left" vertical="top" wrapText="1"/>
    </xf>
    <xf numFmtId="0" fontId="15" fillId="5" borderId="0" xfId="2" applyNumberFormat="1" applyFont="1" applyFill="1" applyBorder="1" applyAlignment="1">
      <alignment horizontal="left" vertical="top" wrapText="1"/>
    </xf>
    <xf numFmtId="0" fontId="4" fillId="0" borderId="0" xfId="1" applyNumberFormat="1" applyFont="1" applyAlignment="1">
      <alignment horizontal="left"/>
    </xf>
    <xf numFmtId="0" fontId="2" fillId="6" borderId="0" xfId="1" applyNumberFormat="1" applyFont="1" applyFill="1" applyAlignment="1">
      <alignment horizontal="left"/>
    </xf>
    <xf numFmtId="0" fontId="3" fillId="0" borderId="0" xfId="1" applyNumberFormat="1" applyFont="1" applyAlignment="1">
      <alignment horizontal="left"/>
    </xf>
    <xf numFmtId="0" fontId="17" fillId="0" borderId="0" xfId="1" applyNumberFormat="1" applyFont="1" applyAlignment="1">
      <alignment horizontal="left"/>
    </xf>
    <xf numFmtId="0" fontId="12" fillId="0" borderId="12" xfId="1" applyNumberFormat="1" applyFont="1" applyBorder="1" applyAlignment="1">
      <alignment horizontal="left" vertical="center" wrapText="1"/>
    </xf>
    <xf numFmtId="0" fontId="2" fillId="6" borderId="0" xfId="1" applyNumberFormat="1" applyFont="1" applyFill="1" applyBorder="1" applyAlignment="1">
      <alignment horizontal="right"/>
    </xf>
    <xf numFmtId="0" fontId="2" fillId="6" borderId="1" xfId="1" applyNumberFormat="1" applyFont="1" applyFill="1" applyBorder="1" applyAlignment="1">
      <alignment horizontal="right"/>
    </xf>
    <xf numFmtId="0" fontId="15" fillId="6" borderId="0" xfId="1" applyNumberFormat="1" applyFont="1" applyFill="1" applyAlignment="1">
      <alignment horizontal="left"/>
    </xf>
    <xf numFmtId="0" fontId="7" fillId="6" borderId="0" xfId="1" applyNumberFormat="1" applyFont="1" applyFill="1" applyAlignment="1">
      <alignment horizontal="center"/>
    </xf>
    <xf numFmtId="0" fontId="18" fillId="0" borderId="34" xfId="1" applyNumberFormat="1" applyFont="1" applyBorder="1" applyAlignment="1">
      <alignment horizontal="left" vertical="center" wrapText="1"/>
    </xf>
    <xf numFmtId="0" fontId="18" fillId="0" borderId="35" xfId="1" applyNumberFormat="1" applyFont="1" applyBorder="1" applyAlignment="1">
      <alignment horizontal="left" vertical="center" wrapText="1"/>
    </xf>
    <xf numFmtId="0" fontId="18" fillId="0" borderId="36" xfId="1" applyNumberFormat="1" applyFont="1" applyBorder="1" applyAlignment="1">
      <alignment horizontal="left" vertical="center" wrapText="1"/>
    </xf>
    <xf numFmtId="0" fontId="18" fillId="0" borderId="37" xfId="1" applyNumberFormat="1" applyFont="1" applyBorder="1" applyAlignment="1">
      <alignment horizontal="left" vertical="center" wrapText="1"/>
    </xf>
    <xf numFmtId="0" fontId="18" fillId="0" borderId="38" xfId="1" applyNumberFormat="1" applyFont="1" applyBorder="1" applyAlignment="1">
      <alignment horizontal="left" vertical="center" wrapText="1"/>
    </xf>
    <xf numFmtId="0" fontId="18" fillId="0" borderId="39" xfId="1" applyNumberFormat="1" applyFont="1" applyBorder="1" applyAlignment="1">
      <alignment horizontal="left" vertical="center" wrapText="1"/>
    </xf>
    <xf numFmtId="0" fontId="2" fillId="9" borderId="1" xfId="1" applyNumberFormat="1" applyFont="1" applyFill="1" applyBorder="1" applyAlignment="1">
      <alignment horizontal="center"/>
    </xf>
    <xf numFmtId="164" fontId="4" fillId="9" borderId="15" xfId="1" applyNumberFormat="1" applyFont="1" applyFill="1" applyBorder="1"/>
    <xf numFmtId="164" fontId="4" fillId="9" borderId="17" xfId="1" applyNumberFormat="1" applyFont="1" applyFill="1" applyBorder="1"/>
    <xf numFmtId="164" fontId="4" fillId="9" borderId="1" xfId="1" applyNumberFormat="1" applyFont="1" applyFill="1" applyBorder="1"/>
    <xf numFmtId="164" fontId="4" fillId="9" borderId="8" xfId="1" applyNumberFormat="1" applyFont="1" applyFill="1" applyBorder="1"/>
    <xf numFmtId="164" fontId="2" fillId="9" borderId="2" xfId="1" applyNumberFormat="1" applyFont="1" applyFill="1" applyBorder="1"/>
    <xf numFmtId="164" fontId="4" fillId="9" borderId="5" xfId="1" applyNumberFormat="1" applyFont="1" applyFill="1" applyBorder="1"/>
    <xf numFmtId="164" fontId="4" fillId="9" borderId="10" xfId="1" applyNumberFormat="1" applyFont="1" applyFill="1" applyBorder="1"/>
    <xf numFmtId="164" fontId="2" fillId="8" borderId="11" xfId="1" applyNumberFormat="1" applyFont="1" applyFill="1" applyBorder="1"/>
    <xf numFmtId="0" fontId="12" fillId="5" borderId="33" xfId="2" applyNumberFormat="1" applyFont="1" applyFill="1" applyBorder="1" applyAlignment="1">
      <alignment horizontal="left" vertical="top" wrapText="1"/>
    </xf>
    <xf numFmtId="0" fontId="12" fillId="5" borderId="0" xfId="2" applyNumberFormat="1" applyFont="1" applyFill="1" applyBorder="1" applyAlignment="1">
      <alignment horizontal="left" vertical="top" wrapText="1"/>
    </xf>
    <xf numFmtId="164" fontId="4" fillId="8" borderId="4" xfId="1" applyNumberFormat="1" applyFont="1" applyFill="1" applyBorder="1"/>
    <xf numFmtId="164" fontId="2" fillId="8" borderId="4" xfId="1" applyNumberFormat="1" applyFont="1" applyFill="1" applyBorder="1"/>
    <xf numFmtId="164" fontId="20" fillId="0" borderId="0" xfId="1" applyNumberFormat="1" applyFont="1" applyAlignment="1">
      <alignment horizontal="center"/>
    </xf>
    <xf numFmtId="49" fontId="4" fillId="8" borderId="0" xfId="1" applyNumberFormat="1" applyFont="1" applyFill="1" applyAlignment="1">
      <alignment horizontal="left" vertical="center" wrapText="1"/>
    </xf>
    <xf numFmtId="164" fontId="4" fillId="8" borderId="21" xfId="1" applyNumberFormat="1" applyFont="1" applyFill="1" applyBorder="1" applyAlignment="1">
      <alignment horizontal="left" vertical="center" wrapText="1"/>
    </xf>
    <xf numFmtId="164" fontId="4" fillId="8" borderId="0" xfId="1" applyNumberFormat="1" applyFont="1" applyFill="1" applyAlignment="1">
      <alignment horizontal="left" wrapText="1"/>
    </xf>
  </cellXfs>
  <cellStyles count="4">
    <cellStyle name="Comma" xfId="1" builtinId="3"/>
    <cellStyle name="Normal" xfId="0" builtinId="0"/>
    <cellStyle name="Note" xfId="2" builtinId="10"/>
    <cellStyle name="Percent" xfId="3" builtinId="5"/>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920750</xdr:colOff>
      <xdr:row>6</xdr:row>
      <xdr:rowOff>168276</xdr:rowOff>
    </xdr:from>
    <xdr:ext cx="1604892" cy="596628"/>
    <xdr:sp macro="" textlink="">
      <xdr:nvSpPr>
        <xdr:cNvPr id="2" name="Rectangle 1">
          <a:extLst>
            <a:ext uri="{FF2B5EF4-FFF2-40B4-BE49-F238E27FC236}">
              <a16:creationId xmlns:a16="http://schemas.microsoft.com/office/drawing/2014/main" id="{5E7E8903-7100-4850-B69F-6D34B48F9EFC}"/>
            </a:ext>
          </a:extLst>
        </xdr:cNvPr>
        <xdr:cNvSpPr/>
      </xdr:nvSpPr>
      <xdr:spPr>
        <a:xfrm rot="1047931">
          <a:off x="4048125" y="1946276"/>
          <a:ext cx="1604892" cy="596628"/>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sample</a:t>
          </a:r>
        </a:p>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429929</xdr:colOff>
      <xdr:row>0</xdr:row>
      <xdr:rowOff>229963</xdr:rowOff>
    </xdr:from>
    <xdr:ext cx="1621468" cy="579776"/>
    <xdr:sp macro="" textlink="">
      <xdr:nvSpPr>
        <xdr:cNvPr id="2" name="Rectangle 1">
          <a:extLst>
            <a:ext uri="{FF2B5EF4-FFF2-40B4-BE49-F238E27FC236}">
              <a16:creationId xmlns:a16="http://schemas.microsoft.com/office/drawing/2014/main" id="{54C25F4E-A671-4F08-BF62-5239AFD5643C}"/>
            </a:ext>
          </a:extLst>
        </xdr:cNvPr>
        <xdr:cNvSpPr/>
      </xdr:nvSpPr>
      <xdr:spPr>
        <a:xfrm rot="1047931">
          <a:off x="8319804" y="229963"/>
          <a:ext cx="1621468" cy="579776"/>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sample</a:t>
          </a:r>
        </a:p>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twoCellAnchor>
    <xdr:from>
      <xdr:col>19</xdr:col>
      <xdr:colOff>28575</xdr:colOff>
      <xdr:row>23</xdr:row>
      <xdr:rowOff>28575</xdr:rowOff>
    </xdr:from>
    <xdr:to>
      <xdr:col>19</xdr:col>
      <xdr:colOff>447675</xdr:colOff>
      <xdr:row>24</xdr:row>
      <xdr:rowOff>19050</xdr:rowOff>
    </xdr:to>
    <xdr:sp macro="" textlink="">
      <xdr:nvSpPr>
        <xdr:cNvPr id="4" name="Arrow: Right 3">
          <a:extLst>
            <a:ext uri="{FF2B5EF4-FFF2-40B4-BE49-F238E27FC236}">
              <a16:creationId xmlns:a16="http://schemas.microsoft.com/office/drawing/2014/main" id="{06ED6929-A2EF-4E56-93FA-DFDB6D45E011}"/>
            </a:ext>
          </a:extLst>
        </xdr:cNvPr>
        <xdr:cNvSpPr/>
      </xdr:nvSpPr>
      <xdr:spPr>
        <a:xfrm flipV="1">
          <a:off x="12125325" y="4524375"/>
          <a:ext cx="419100" cy="161925"/>
        </a:xfrm>
        <a:prstGeom prst="rightArrow">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22</xdr:col>
      <xdr:colOff>400050</xdr:colOff>
      <xdr:row>1</xdr:row>
      <xdr:rowOff>133350</xdr:rowOff>
    </xdr:from>
    <xdr:ext cx="1621468" cy="579776"/>
    <xdr:sp macro="" textlink="">
      <xdr:nvSpPr>
        <xdr:cNvPr id="5" name="Rectangle 4">
          <a:extLst>
            <a:ext uri="{FF2B5EF4-FFF2-40B4-BE49-F238E27FC236}">
              <a16:creationId xmlns:a16="http://schemas.microsoft.com/office/drawing/2014/main" id="{39462C82-6767-42CE-A86C-A1A12C902562}"/>
            </a:ext>
          </a:extLst>
        </xdr:cNvPr>
        <xdr:cNvSpPr/>
      </xdr:nvSpPr>
      <xdr:spPr>
        <a:xfrm rot="1047931">
          <a:off x="14468475" y="514350"/>
          <a:ext cx="1621468" cy="579776"/>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sample</a:t>
          </a:r>
        </a:p>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429929</xdr:colOff>
      <xdr:row>0</xdr:row>
      <xdr:rowOff>229963</xdr:rowOff>
    </xdr:from>
    <xdr:ext cx="1621468" cy="579776"/>
    <xdr:sp macro="" textlink="">
      <xdr:nvSpPr>
        <xdr:cNvPr id="2" name="Rectangle 1">
          <a:extLst>
            <a:ext uri="{FF2B5EF4-FFF2-40B4-BE49-F238E27FC236}">
              <a16:creationId xmlns:a16="http://schemas.microsoft.com/office/drawing/2014/main" id="{66EBF9EE-7519-4F99-AC58-6653DA8FAF42}"/>
            </a:ext>
          </a:extLst>
        </xdr:cNvPr>
        <xdr:cNvSpPr/>
      </xdr:nvSpPr>
      <xdr:spPr>
        <a:xfrm rot="1047931">
          <a:off x="8259479" y="229963"/>
          <a:ext cx="1621468" cy="579776"/>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sample</a:t>
          </a:r>
        </a:p>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twoCellAnchor>
    <xdr:from>
      <xdr:col>19</xdr:col>
      <xdr:colOff>28575</xdr:colOff>
      <xdr:row>23</xdr:row>
      <xdr:rowOff>28575</xdr:rowOff>
    </xdr:from>
    <xdr:to>
      <xdr:col>19</xdr:col>
      <xdr:colOff>447675</xdr:colOff>
      <xdr:row>24</xdr:row>
      <xdr:rowOff>19050</xdr:rowOff>
    </xdr:to>
    <xdr:sp macro="" textlink="">
      <xdr:nvSpPr>
        <xdr:cNvPr id="3" name="Arrow: Right 2">
          <a:extLst>
            <a:ext uri="{FF2B5EF4-FFF2-40B4-BE49-F238E27FC236}">
              <a16:creationId xmlns:a16="http://schemas.microsoft.com/office/drawing/2014/main" id="{B9DF4817-1227-4571-A577-3F7B44CE1C46}"/>
            </a:ext>
          </a:extLst>
        </xdr:cNvPr>
        <xdr:cNvSpPr/>
      </xdr:nvSpPr>
      <xdr:spPr>
        <a:xfrm flipV="1">
          <a:off x="11887200" y="4524375"/>
          <a:ext cx="419100" cy="161925"/>
        </a:xfrm>
        <a:prstGeom prst="rightArrow">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22</xdr:col>
      <xdr:colOff>60614</xdr:colOff>
      <xdr:row>1</xdr:row>
      <xdr:rowOff>259772</xdr:rowOff>
    </xdr:from>
    <xdr:ext cx="1621468" cy="579776"/>
    <xdr:sp macro="" textlink="">
      <xdr:nvSpPr>
        <xdr:cNvPr id="4" name="Rectangle 3">
          <a:extLst>
            <a:ext uri="{FF2B5EF4-FFF2-40B4-BE49-F238E27FC236}">
              <a16:creationId xmlns:a16="http://schemas.microsoft.com/office/drawing/2014/main" id="{26B399F3-E3FE-4915-90CB-1A868C5BE012}"/>
            </a:ext>
          </a:extLst>
        </xdr:cNvPr>
        <xdr:cNvSpPr/>
      </xdr:nvSpPr>
      <xdr:spPr>
        <a:xfrm rot="1047931">
          <a:off x="14140296" y="640772"/>
          <a:ext cx="1621468" cy="579776"/>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sample</a:t>
          </a:r>
        </a:p>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19</xdr:col>
      <xdr:colOff>28575</xdr:colOff>
      <xdr:row>23</xdr:row>
      <xdr:rowOff>28575</xdr:rowOff>
    </xdr:from>
    <xdr:to>
      <xdr:col>19</xdr:col>
      <xdr:colOff>447675</xdr:colOff>
      <xdr:row>24</xdr:row>
      <xdr:rowOff>19050</xdr:rowOff>
    </xdr:to>
    <xdr:sp macro="" textlink="">
      <xdr:nvSpPr>
        <xdr:cNvPr id="3" name="Arrow: Right 2">
          <a:extLst>
            <a:ext uri="{FF2B5EF4-FFF2-40B4-BE49-F238E27FC236}">
              <a16:creationId xmlns:a16="http://schemas.microsoft.com/office/drawing/2014/main" id="{5B3893E5-3065-4D34-9314-BC2A8B8321BD}"/>
            </a:ext>
          </a:extLst>
        </xdr:cNvPr>
        <xdr:cNvSpPr/>
      </xdr:nvSpPr>
      <xdr:spPr>
        <a:xfrm flipV="1">
          <a:off x="12077700" y="4524375"/>
          <a:ext cx="419100" cy="161925"/>
        </a:xfrm>
        <a:prstGeom prst="rightArrow">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28575</xdr:colOff>
      <xdr:row>23</xdr:row>
      <xdr:rowOff>28575</xdr:rowOff>
    </xdr:from>
    <xdr:to>
      <xdr:col>19</xdr:col>
      <xdr:colOff>447675</xdr:colOff>
      <xdr:row>24</xdr:row>
      <xdr:rowOff>19050</xdr:rowOff>
    </xdr:to>
    <xdr:sp macro="" textlink="">
      <xdr:nvSpPr>
        <xdr:cNvPr id="3" name="Arrow: Right 2">
          <a:extLst>
            <a:ext uri="{FF2B5EF4-FFF2-40B4-BE49-F238E27FC236}">
              <a16:creationId xmlns:a16="http://schemas.microsoft.com/office/drawing/2014/main" id="{3E83193E-2008-41F3-B94A-E16452AC3E7D}"/>
            </a:ext>
          </a:extLst>
        </xdr:cNvPr>
        <xdr:cNvSpPr/>
      </xdr:nvSpPr>
      <xdr:spPr>
        <a:xfrm flipV="1">
          <a:off x="12077700" y="4524375"/>
          <a:ext cx="419100" cy="161925"/>
        </a:xfrm>
        <a:prstGeom prst="rightArrow">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C44"/>
  <sheetViews>
    <sheetView tabSelected="1" zoomScaleNormal="100" zoomScaleSheetLayoutView="100" workbookViewId="0"/>
  </sheetViews>
  <sheetFormatPr defaultRowHeight="12.75" x14ac:dyDescent="0.2"/>
  <cols>
    <col min="1" max="1" width="47" style="1" customWidth="1"/>
    <col min="2" max="2" width="14" style="1" customWidth="1"/>
    <col min="3" max="3" width="28.42578125" style="1" customWidth="1"/>
    <col min="4" max="16384" width="9.140625" style="1"/>
  </cols>
  <sheetData>
    <row r="1" spans="1:3" ht="21.75" customHeight="1" x14ac:dyDescent="0.2">
      <c r="A1" s="2" t="s">
        <v>67</v>
      </c>
      <c r="C1" s="146" t="s">
        <v>100</v>
      </c>
    </row>
    <row r="2" spans="1:3" ht="39" customHeight="1" x14ac:dyDescent="0.2">
      <c r="A2" s="56" t="s">
        <v>98</v>
      </c>
      <c r="C2" s="146"/>
    </row>
    <row r="3" spans="1:3" ht="22.5" customHeight="1" x14ac:dyDescent="0.2">
      <c r="A3" s="6" t="s">
        <v>29</v>
      </c>
      <c r="B3" s="107">
        <v>13100</v>
      </c>
      <c r="C3" s="146"/>
    </row>
    <row r="4" spans="1:3" ht="16.5" customHeight="1" x14ac:dyDescent="0.2">
      <c r="A4" s="6" t="s">
        <v>44</v>
      </c>
      <c r="B4" s="107">
        <v>8000</v>
      </c>
      <c r="C4" s="53"/>
    </row>
    <row r="5" spans="1:3" ht="25.5" customHeight="1" thickBot="1" x14ac:dyDescent="0.25">
      <c r="A5" s="12" t="s">
        <v>37</v>
      </c>
      <c r="B5" s="42"/>
      <c r="C5" s="147" t="s">
        <v>101</v>
      </c>
    </row>
    <row r="6" spans="1:3" ht="30.75" customHeight="1" thickTop="1" thickBot="1" x14ac:dyDescent="0.25">
      <c r="A6" s="34" t="s">
        <v>68</v>
      </c>
      <c r="B6" s="86">
        <f>SUM(B3:B5)</f>
        <v>21100</v>
      </c>
      <c r="C6" s="108" t="s">
        <v>102</v>
      </c>
    </row>
    <row r="7" spans="1:3" ht="15" thickTop="1" x14ac:dyDescent="0.2">
      <c r="C7" s="32"/>
    </row>
    <row r="8" spans="1:3" ht="14.25" x14ac:dyDescent="0.2">
      <c r="A8" s="2" t="s">
        <v>28</v>
      </c>
      <c r="C8" s="32"/>
    </row>
    <row r="9" spans="1:3" ht="25.5" x14ac:dyDescent="0.2">
      <c r="A9" s="31" t="s">
        <v>63</v>
      </c>
      <c r="B9" s="42">
        <v>5000</v>
      </c>
    </row>
    <row r="10" spans="1:3" ht="25.5" x14ac:dyDescent="0.2">
      <c r="A10" s="31" t="s">
        <v>64</v>
      </c>
      <c r="B10" s="42">
        <v>3000</v>
      </c>
    </row>
    <row r="11" spans="1:3" ht="25.5" x14ac:dyDescent="0.2">
      <c r="A11" s="31" t="s">
        <v>65</v>
      </c>
      <c r="B11" s="42">
        <v>1000</v>
      </c>
      <c r="C11" s="32"/>
    </row>
    <row r="12" spans="1:3" ht="25.5" x14ac:dyDescent="0.2">
      <c r="A12" s="31" t="s">
        <v>66</v>
      </c>
      <c r="B12" s="42">
        <v>300</v>
      </c>
      <c r="C12" s="32"/>
    </row>
    <row r="13" spans="1:3" ht="14.25" x14ac:dyDescent="0.2">
      <c r="A13" s="31" t="s">
        <v>38</v>
      </c>
      <c r="B13" s="42"/>
      <c r="C13" s="32"/>
    </row>
    <row r="14" spans="1:3" ht="14.25" x14ac:dyDescent="0.2">
      <c r="A14" s="31" t="s">
        <v>33</v>
      </c>
      <c r="B14" s="42"/>
      <c r="C14" s="32"/>
    </row>
    <row r="15" spans="1:3" ht="14.25" x14ac:dyDescent="0.2">
      <c r="A15" s="3" t="s">
        <v>39</v>
      </c>
      <c r="B15" s="42">
        <v>200</v>
      </c>
      <c r="C15" s="32"/>
    </row>
    <row r="16" spans="1:3" ht="14.25" x14ac:dyDescent="0.2">
      <c r="A16" s="3" t="s">
        <v>40</v>
      </c>
      <c r="B16" s="42">
        <v>200</v>
      </c>
      <c r="C16" s="33"/>
    </row>
    <row r="17" spans="1:3" ht="14.25" x14ac:dyDescent="0.2">
      <c r="A17" s="3" t="s">
        <v>34</v>
      </c>
      <c r="B17" s="42">
        <v>4000</v>
      </c>
      <c r="C17" s="32"/>
    </row>
    <row r="18" spans="1:3" ht="14.25" x14ac:dyDescent="0.2">
      <c r="A18" s="3" t="s">
        <v>41</v>
      </c>
      <c r="B18" s="42"/>
      <c r="C18" s="32"/>
    </row>
    <row r="19" spans="1:3" ht="14.25" x14ac:dyDescent="0.2">
      <c r="A19" s="3" t="s">
        <v>42</v>
      </c>
      <c r="B19" s="43"/>
      <c r="C19" s="32"/>
    </row>
    <row r="20" spans="1:3" ht="14.25" x14ac:dyDescent="0.2">
      <c r="A20" s="3" t="s">
        <v>85</v>
      </c>
      <c r="B20" s="43">
        <v>1200</v>
      </c>
      <c r="C20" s="32"/>
    </row>
    <row r="21" spans="1:3" x14ac:dyDescent="0.2">
      <c r="A21" s="3" t="s">
        <v>35</v>
      </c>
      <c r="B21" s="43"/>
      <c r="C21" s="114" t="s">
        <v>71</v>
      </c>
    </row>
    <row r="22" spans="1:3" ht="13.5" thickBot="1" x14ac:dyDescent="0.25">
      <c r="A22" s="12" t="s">
        <v>60</v>
      </c>
      <c r="B22" s="109">
        <v>6200</v>
      </c>
      <c r="C22" s="114"/>
    </row>
    <row r="23" spans="1:3" ht="18.75" customHeight="1" thickTop="1" thickBot="1" x14ac:dyDescent="0.25">
      <c r="A23" s="35" t="s">
        <v>36</v>
      </c>
      <c r="B23" s="86">
        <f>SUM(B9:B22)</f>
        <v>21100</v>
      </c>
    </row>
    <row r="24" spans="1:3" ht="14.25" thickTop="1" thickBot="1" x14ac:dyDescent="0.25"/>
    <row r="25" spans="1:3" ht="29.25" customHeight="1" thickTop="1" thickBot="1" x14ac:dyDescent="0.25">
      <c r="A25" s="35" t="s">
        <v>43</v>
      </c>
      <c r="B25" s="87">
        <f>B23-B6</f>
        <v>0</v>
      </c>
      <c r="C25" s="148" t="s">
        <v>69</v>
      </c>
    </row>
    <row r="26" spans="1:3" ht="13.5" thickTop="1" x14ac:dyDescent="0.2">
      <c r="A26" s="3"/>
      <c r="C26" s="148"/>
    </row>
    <row r="28" spans="1:3" ht="45.75" customHeight="1" x14ac:dyDescent="0.2">
      <c r="A28" s="112" t="s">
        <v>106</v>
      </c>
      <c r="B28" s="113"/>
    </row>
    <row r="29" spans="1:3" x14ac:dyDescent="0.2">
      <c r="B29" s="30"/>
    </row>
    <row r="30" spans="1:3" x14ac:dyDescent="0.2">
      <c r="B30" s="30"/>
    </row>
    <row r="31" spans="1:3" x14ac:dyDescent="0.2">
      <c r="B31" s="30"/>
    </row>
    <row r="32" spans="1:3" x14ac:dyDescent="0.2">
      <c r="B32" s="30"/>
    </row>
    <row r="33" spans="2:2" x14ac:dyDescent="0.2">
      <c r="B33" s="30"/>
    </row>
    <row r="34" spans="2:2" x14ac:dyDescent="0.2">
      <c r="B34" s="30"/>
    </row>
    <row r="35" spans="2:2" x14ac:dyDescent="0.2">
      <c r="B35" s="30"/>
    </row>
    <row r="36" spans="2:2" x14ac:dyDescent="0.2">
      <c r="B36" s="30"/>
    </row>
    <row r="37" spans="2:2" x14ac:dyDescent="0.2">
      <c r="B37" s="30"/>
    </row>
    <row r="38" spans="2:2" x14ac:dyDescent="0.2">
      <c r="B38" s="30"/>
    </row>
    <row r="39" spans="2:2" x14ac:dyDescent="0.2">
      <c r="B39" s="30"/>
    </row>
    <row r="43" spans="2:2" x14ac:dyDescent="0.2">
      <c r="B43" s="30"/>
    </row>
    <row r="44" spans="2:2" x14ac:dyDescent="0.2">
      <c r="B44" s="30"/>
    </row>
  </sheetData>
  <mergeCells count="4">
    <mergeCell ref="A28:B28"/>
    <mergeCell ref="C21:C22"/>
    <mergeCell ref="C1:C3"/>
    <mergeCell ref="C25:C26"/>
  </mergeCells>
  <pageMargins left="0.7" right="0.7" top="0.75" bottom="0.75" header="0.3" footer="0.3"/>
  <pageSetup orientation="portrait" r:id="rId1"/>
  <colBreaks count="1" manualBreakCount="1">
    <brk id="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D68"/>
  <sheetViews>
    <sheetView showWhiteSpace="0" zoomScaleNormal="100" zoomScaleSheetLayoutView="70" zoomScalePageLayoutView="30" workbookViewId="0">
      <selection sqref="A1:C1"/>
    </sheetView>
  </sheetViews>
  <sheetFormatPr defaultColWidth="8.85546875" defaultRowHeight="12.75" x14ac:dyDescent="0.2"/>
  <cols>
    <col min="1" max="1" width="26.28515625" style="13" customWidth="1"/>
    <col min="2" max="2" width="9" style="13" customWidth="1"/>
    <col min="3" max="9" width="8" style="13" customWidth="1"/>
    <col min="10" max="13" width="8.7109375" style="13" bestFit="1" customWidth="1"/>
    <col min="14" max="14" width="10.5703125" style="13" customWidth="1"/>
    <col min="15" max="15" width="12.28515625" style="13" customWidth="1"/>
    <col min="16" max="16" width="5.28515625" style="13" customWidth="1"/>
    <col min="17" max="17" width="10" style="13" customWidth="1"/>
    <col min="18" max="18" width="8.85546875" style="13" customWidth="1"/>
    <col min="19" max="19" width="7.5703125" style="13" customWidth="1"/>
    <col min="20" max="20" width="7" style="13" customWidth="1"/>
    <col min="21" max="21" width="14.42578125" style="13" customWidth="1"/>
    <col min="22" max="16384" width="8.85546875" style="13"/>
  </cols>
  <sheetData>
    <row r="1" spans="1:30" ht="30" customHeight="1" x14ac:dyDescent="0.3">
      <c r="A1" s="119" t="s">
        <v>49</v>
      </c>
      <c r="B1" s="119"/>
      <c r="C1" s="119"/>
      <c r="D1" s="120" t="str">
        <f>'SampleStart-up'!A2</f>
        <v>enter business name and date here</v>
      </c>
      <c r="E1" s="120"/>
      <c r="F1" s="120"/>
      <c r="G1" s="120"/>
      <c r="H1" s="120"/>
      <c r="I1" s="120"/>
      <c r="J1" s="120"/>
      <c r="K1" s="41"/>
      <c r="L1" s="41"/>
      <c r="M1" s="41"/>
      <c r="Q1" s="125" t="s">
        <v>79</v>
      </c>
      <c r="R1" s="125"/>
      <c r="S1" s="125"/>
      <c r="T1" s="125"/>
      <c r="U1" s="125"/>
      <c r="V1" s="125"/>
      <c r="W1" s="125"/>
      <c r="X1" s="125"/>
      <c r="Y1" s="125"/>
    </row>
    <row r="2" spans="1:30" ht="49.5" customHeight="1" x14ac:dyDescent="0.2">
      <c r="A2" s="40"/>
      <c r="B2" s="121" t="s">
        <v>99</v>
      </c>
      <c r="C2" s="121"/>
      <c r="D2" s="121"/>
      <c r="E2" s="121"/>
      <c r="F2" s="121"/>
      <c r="G2" s="121"/>
      <c r="H2" s="121"/>
      <c r="I2" s="121"/>
      <c r="J2" s="121"/>
      <c r="K2" s="121"/>
      <c r="L2" s="121"/>
      <c r="M2" s="121"/>
      <c r="N2" s="121"/>
      <c r="Q2" s="57" t="s">
        <v>83</v>
      </c>
      <c r="R2" s="57" t="s">
        <v>74</v>
      </c>
      <c r="S2" s="57" t="s">
        <v>77</v>
      </c>
      <c r="T2" s="57" t="s">
        <v>72</v>
      </c>
      <c r="U2" s="57" t="s">
        <v>78</v>
      </c>
      <c r="V2" s="58"/>
      <c r="W2" s="58"/>
      <c r="X2" s="58"/>
      <c r="Y2" s="58"/>
    </row>
    <row r="3" spans="1:30" s="14" customFormat="1" ht="13.5" thickBot="1" x14ac:dyDescent="0.25">
      <c r="B3" s="55" t="s">
        <v>24</v>
      </c>
      <c r="C3" s="55" t="s">
        <v>0</v>
      </c>
      <c r="D3" s="55" t="s">
        <v>1</v>
      </c>
      <c r="E3" s="55" t="s">
        <v>2</v>
      </c>
      <c r="F3" s="55" t="s">
        <v>3</v>
      </c>
      <c r="G3" s="55" t="s">
        <v>4</v>
      </c>
      <c r="H3" s="55" t="s">
        <v>51</v>
      </c>
      <c r="I3" s="55" t="s">
        <v>23</v>
      </c>
      <c r="J3" s="55" t="s">
        <v>5</v>
      </c>
      <c r="K3" s="55" t="s">
        <v>6</v>
      </c>
      <c r="L3" s="55" t="s">
        <v>7</v>
      </c>
      <c r="M3" s="55" t="s">
        <v>8</v>
      </c>
      <c r="N3" s="132" t="s">
        <v>9</v>
      </c>
      <c r="O3" s="45" t="s">
        <v>70</v>
      </c>
      <c r="Q3" s="60" t="s">
        <v>73</v>
      </c>
      <c r="R3" s="59">
        <v>10</v>
      </c>
      <c r="S3" s="60">
        <v>20</v>
      </c>
      <c r="T3" s="60">
        <v>4.3</v>
      </c>
      <c r="U3" s="77">
        <f>T3*S3*R3</f>
        <v>860</v>
      </c>
      <c r="V3" s="76"/>
      <c r="W3" s="76"/>
      <c r="X3" s="76"/>
      <c r="Y3" s="76"/>
    </row>
    <row r="4" spans="1:30" ht="13.5" thickBot="1" x14ac:dyDescent="0.25">
      <c r="A4" s="16" t="s">
        <v>10</v>
      </c>
      <c r="B4" s="39">
        <f>'SampleStart-up'!B22</f>
        <v>6200</v>
      </c>
      <c r="C4" s="88">
        <f t="shared" ref="C4:M4" si="0">B35</f>
        <v>4404</v>
      </c>
      <c r="D4" s="88">
        <f t="shared" si="0"/>
        <v>3708</v>
      </c>
      <c r="E4" s="88">
        <f t="shared" si="0"/>
        <v>2512</v>
      </c>
      <c r="F4" s="88">
        <f t="shared" si="0"/>
        <v>250</v>
      </c>
      <c r="G4" s="88">
        <f t="shared" si="0"/>
        <v>-596</v>
      </c>
      <c r="H4" s="88">
        <f t="shared" si="0"/>
        <v>-642</v>
      </c>
      <c r="I4" s="88">
        <f t="shared" si="0"/>
        <v>-804</v>
      </c>
      <c r="J4" s="88">
        <f t="shared" si="0"/>
        <v>-150</v>
      </c>
      <c r="K4" s="88">
        <f t="shared" si="0"/>
        <v>54</v>
      </c>
      <c r="L4" s="88">
        <f t="shared" si="0"/>
        <v>-858</v>
      </c>
      <c r="M4" s="89">
        <f t="shared" si="0"/>
        <v>-1554</v>
      </c>
      <c r="N4" s="39">
        <f>+B4</f>
        <v>6200</v>
      </c>
      <c r="O4" s="46"/>
      <c r="Q4" s="61">
        <v>2</v>
      </c>
      <c r="R4" s="59">
        <v>8.5</v>
      </c>
      <c r="S4" s="60">
        <v>20</v>
      </c>
      <c r="T4" s="60">
        <v>4.3</v>
      </c>
      <c r="U4" s="77">
        <f t="shared" ref="U4:U5" si="1">T4*S4*R4</f>
        <v>731</v>
      </c>
      <c r="V4" s="58"/>
      <c r="W4" s="58"/>
      <c r="X4" s="58"/>
      <c r="Y4" s="58"/>
    </row>
    <row r="5" spans="1:30" s="17" customFormat="1" x14ac:dyDescent="0.2">
      <c r="A5" s="25"/>
      <c r="B5" s="26"/>
      <c r="C5" s="26"/>
      <c r="D5" s="26"/>
      <c r="E5" s="26"/>
      <c r="F5" s="26"/>
      <c r="G5" s="26"/>
      <c r="H5" s="26"/>
      <c r="I5" s="26"/>
      <c r="J5" s="26"/>
      <c r="K5" s="26"/>
      <c r="L5" s="26"/>
      <c r="M5" s="26"/>
      <c r="N5" s="133"/>
      <c r="O5" s="47"/>
      <c r="Q5" s="61">
        <v>3</v>
      </c>
      <c r="R5" s="59">
        <v>12</v>
      </c>
      <c r="S5" s="60">
        <v>20</v>
      </c>
      <c r="T5" s="60">
        <v>4.3</v>
      </c>
      <c r="U5" s="77">
        <f t="shared" si="1"/>
        <v>1032</v>
      </c>
      <c r="V5" s="67"/>
      <c r="W5" s="67"/>
      <c r="X5" s="67"/>
      <c r="Y5" s="67"/>
    </row>
    <row r="6" spans="1:30" s="17" customFormat="1" x14ac:dyDescent="0.2">
      <c r="A6" s="28" t="s">
        <v>61</v>
      </c>
      <c r="B6" s="12"/>
      <c r="C6" s="12"/>
      <c r="D6" s="12"/>
      <c r="E6" s="12"/>
      <c r="F6" s="12"/>
      <c r="G6" s="12"/>
      <c r="H6" s="12"/>
      <c r="I6" s="12"/>
      <c r="J6" s="12"/>
      <c r="K6" s="12"/>
      <c r="L6" s="12"/>
      <c r="M6" s="12"/>
      <c r="N6" s="134"/>
      <c r="O6" s="48"/>
      <c r="Q6" s="61">
        <v>4</v>
      </c>
      <c r="R6" s="59"/>
      <c r="S6" s="60"/>
      <c r="T6" s="60"/>
      <c r="U6" s="77"/>
      <c r="V6" s="67"/>
      <c r="W6" s="67"/>
      <c r="X6" s="67"/>
      <c r="Y6" s="67"/>
    </row>
    <row r="7" spans="1:30" s="17" customFormat="1" x14ac:dyDescent="0.2">
      <c r="A7" s="19" t="s">
        <v>50</v>
      </c>
      <c r="B7" s="8">
        <v>4000</v>
      </c>
      <c r="C7" s="8">
        <v>5000</v>
      </c>
      <c r="D7" s="8">
        <v>5000</v>
      </c>
      <c r="E7" s="8">
        <v>5500</v>
      </c>
      <c r="F7" s="8">
        <v>5500</v>
      </c>
      <c r="G7" s="8">
        <v>6000</v>
      </c>
      <c r="H7" s="8">
        <v>7000</v>
      </c>
      <c r="I7" s="8">
        <v>7000</v>
      </c>
      <c r="J7" s="8">
        <v>7000</v>
      </c>
      <c r="K7" s="8">
        <v>6000</v>
      </c>
      <c r="L7" s="8">
        <v>5000</v>
      </c>
      <c r="M7" s="8">
        <v>5000</v>
      </c>
      <c r="N7" s="135">
        <f>SUM(B7:M7)</f>
        <v>68000</v>
      </c>
      <c r="O7" s="90">
        <f>+N7/$N$10</f>
        <v>1</v>
      </c>
      <c r="Q7" s="61">
        <v>5</v>
      </c>
      <c r="R7" s="59"/>
      <c r="S7" s="60"/>
      <c r="T7" s="60"/>
      <c r="U7" s="77"/>
      <c r="V7" s="67"/>
      <c r="W7" s="67"/>
      <c r="X7" s="67"/>
      <c r="Y7" s="67"/>
    </row>
    <row r="8" spans="1:30" s="17" customFormat="1" x14ac:dyDescent="0.2">
      <c r="A8" s="19" t="s">
        <v>37</v>
      </c>
      <c r="B8" s="8">
        <v>0</v>
      </c>
      <c r="C8" s="8"/>
      <c r="D8" s="8"/>
      <c r="E8" s="8"/>
      <c r="F8" s="8"/>
      <c r="G8" s="8"/>
      <c r="H8" s="8"/>
      <c r="I8" s="8"/>
      <c r="J8" s="8"/>
      <c r="K8" s="8"/>
      <c r="L8" s="8"/>
      <c r="M8" s="54"/>
      <c r="N8" s="135">
        <f>SUM(B8:M8)</f>
        <v>0</v>
      </c>
      <c r="O8" s="90"/>
      <c r="Q8" s="61">
        <v>6</v>
      </c>
      <c r="R8" s="59"/>
      <c r="S8" s="60"/>
      <c r="T8" s="60"/>
      <c r="U8" s="77"/>
      <c r="V8" s="67"/>
      <c r="W8" s="67"/>
      <c r="X8" s="67"/>
      <c r="Y8" s="67"/>
    </row>
    <row r="9" spans="1:30" s="17" customFormat="1" ht="13.5" thickBot="1" x14ac:dyDescent="0.25">
      <c r="A9" s="19"/>
      <c r="B9" s="8">
        <v>0</v>
      </c>
      <c r="C9" s="10"/>
      <c r="D9" s="10"/>
      <c r="E9" s="10"/>
      <c r="F9" s="10"/>
      <c r="G9" s="10"/>
      <c r="H9" s="10"/>
      <c r="I9" s="10"/>
      <c r="J9" s="10"/>
      <c r="K9" s="10"/>
      <c r="L9" s="10"/>
      <c r="M9" s="11"/>
      <c r="N9" s="136">
        <f>SUM(B9:M9)</f>
        <v>0</v>
      </c>
      <c r="O9" s="90">
        <f>+N9/$N$10</f>
        <v>0</v>
      </c>
      <c r="Q9" s="123" t="s">
        <v>84</v>
      </c>
      <c r="R9" s="123"/>
      <c r="S9" s="123"/>
      <c r="T9" s="68"/>
      <c r="U9" s="78">
        <f>SUM(U3:U8)</f>
        <v>2623</v>
      </c>
      <c r="V9" s="67"/>
      <c r="W9" s="67"/>
      <c r="X9" s="67"/>
      <c r="Y9" s="67"/>
      <c r="AB9" s="3"/>
      <c r="AD9" s="3">
        <f>6200-9</f>
        <v>6191</v>
      </c>
    </row>
    <row r="10" spans="1:30" s="22" customFormat="1" ht="15.75" customHeight="1" thickBot="1" x14ac:dyDescent="0.25">
      <c r="A10" s="36" t="s">
        <v>62</v>
      </c>
      <c r="B10" s="82">
        <f t="shared" ref="B10:O10" si="2">SUM(B7:B9)</f>
        <v>4000</v>
      </c>
      <c r="C10" s="82">
        <f t="shared" si="2"/>
        <v>5000</v>
      </c>
      <c r="D10" s="82">
        <f t="shared" si="2"/>
        <v>5000</v>
      </c>
      <c r="E10" s="82">
        <f t="shared" si="2"/>
        <v>5500</v>
      </c>
      <c r="F10" s="82">
        <f t="shared" si="2"/>
        <v>5500</v>
      </c>
      <c r="G10" s="82">
        <f t="shared" si="2"/>
        <v>6000</v>
      </c>
      <c r="H10" s="82">
        <f t="shared" si="2"/>
        <v>7000</v>
      </c>
      <c r="I10" s="82">
        <f t="shared" si="2"/>
        <v>7000</v>
      </c>
      <c r="J10" s="82">
        <f t="shared" si="2"/>
        <v>7000</v>
      </c>
      <c r="K10" s="82">
        <f t="shared" si="2"/>
        <v>6000</v>
      </c>
      <c r="L10" s="82">
        <f t="shared" si="2"/>
        <v>5000</v>
      </c>
      <c r="M10" s="82">
        <f t="shared" si="2"/>
        <v>5000</v>
      </c>
      <c r="N10" s="137">
        <f t="shared" si="2"/>
        <v>68000</v>
      </c>
      <c r="O10" s="91">
        <f t="shared" si="2"/>
        <v>1</v>
      </c>
      <c r="Q10" s="123" t="s">
        <v>75</v>
      </c>
      <c r="R10" s="123"/>
      <c r="S10" s="62" t="s">
        <v>76</v>
      </c>
      <c r="T10" s="63">
        <v>0.11</v>
      </c>
      <c r="U10" s="78">
        <f>U9*T10</f>
        <v>288.53000000000003</v>
      </c>
      <c r="V10" s="94">
        <f>+U10*3</f>
        <v>865.59000000000015</v>
      </c>
      <c r="W10" s="95" t="s">
        <v>87</v>
      </c>
      <c r="X10" s="96"/>
      <c r="Y10" s="72"/>
    </row>
    <row r="11" spans="1:30" s="17" customFormat="1" x14ac:dyDescent="0.2">
      <c r="A11" s="18"/>
      <c r="B11" s="6"/>
      <c r="C11" s="6"/>
      <c r="D11" s="6"/>
      <c r="E11" s="6"/>
      <c r="F11" s="6"/>
      <c r="G11" s="6"/>
      <c r="H11" s="6"/>
      <c r="I11" s="6"/>
      <c r="J11" s="6"/>
      <c r="K11" s="6"/>
      <c r="L11" s="6"/>
      <c r="M11" s="6"/>
      <c r="N11" s="138"/>
      <c r="O11" s="49"/>
      <c r="Q11" s="122"/>
      <c r="R11" s="122"/>
      <c r="S11" s="64"/>
      <c r="T11" s="65"/>
      <c r="U11" s="66"/>
      <c r="V11" s="67"/>
      <c r="W11" s="67"/>
      <c r="X11" s="67"/>
      <c r="Y11" s="67"/>
      <c r="AB11" s="3"/>
    </row>
    <row r="12" spans="1:30" s="17" customFormat="1" x14ac:dyDescent="0.2">
      <c r="A12" s="22" t="s">
        <v>11</v>
      </c>
      <c r="B12" s="3"/>
      <c r="C12" s="3"/>
      <c r="D12" s="3"/>
      <c r="E12" s="3"/>
      <c r="F12" s="3"/>
      <c r="G12" s="3"/>
      <c r="H12" s="3"/>
      <c r="I12" s="3"/>
      <c r="J12" s="3"/>
      <c r="K12" s="3"/>
      <c r="L12" s="3"/>
      <c r="M12" s="6"/>
      <c r="N12" s="138"/>
      <c r="O12" s="49"/>
      <c r="Q12" s="67"/>
      <c r="R12" s="67"/>
      <c r="S12" s="67"/>
      <c r="T12" s="67"/>
      <c r="U12" s="67"/>
      <c r="V12" s="67"/>
      <c r="W12" s="67"/>
      <c r="X12" s="67"/>
      <c r="Y12" s="67"/>
    </row>
    <row r="13" spans="1:30" s="17" customFormat="1" x14ac:dyDescent="0.2">
      <c r="A13" s="19" t="s">
        <v>53</v>
      </c>
      <c r="B13" s="5">
        <f>B10*$S13</f>
        <v>1200</v>
      </c>
      <c r="C13" s="5">
        <f t="shared" ref="C13:M13" si="3">C10*$S13</f>
        <v>1500</v>
      </c>
      <c r="D13" s="5">
        <f t="shared" si="3"/>
        <v>1500</v>
      </c>
      <c r="E13" s="5">
        <f t="shared" si="3"/>
        <v>1650</v>
      </c>
      <c r="F13" s="5">
        <f t="shared" si="3"/>
        <v>1650</v>
      </c>
      <c r="G13" s="5">
        <f t="shared" si="3"/>
        <v>1800</v>
      </c>
      <c r="H13" s="5">
        <f t="shared" si="3"/>
        <v>2100</v>
      </c>
      <c r="I13" s="5">
        <f t="shared" si="3"/>
        <v>2100</v>
      </c>
      <c r="J13" s="5">
        <f t="shared" si="3"/>
        <v>2100</v>
      </c>
      <c r="K13" s="5">
        <f t="shared" si="3"/>
        <v>1800</v>
      </c>
      <c r="L13" s="5">
        <f t="shared" si="3"/>
        <v>1500</v>
      </c>
      <c r="M13" s="5">
        <f t="shared" si="3"/>
        <v>1500</v>
      </c>
      <c r="N13" s="135">
        <f t="shared" ref="N13:N25" si="4">SUM(B13:M13)</f>
        <v>20400</v>
      </c>
      <c r="O13" s="90">
        <f>+N13/$N$10</f>
        <v>0.3</v>
      </c>
      <c r="Q13" s="68" t="s">
        <v>81</v>
      </c>
      <c r="R13" s="62" t="s">
        <v>76</v>
      </c>
      <c r="S13" s="97">
        <v>0.3</v>
      </c>
      <c r="T13" s="96" t="s">
        <v>82</v>
      </c>
      <c r="U13" s="67"/>
      <c r="V13" s="67"/>
      <c r="W13" s="67"/>
      <c r="X13" s="67"/>
      <c r="Y13" s="67"/>
    </row>
    <row r="14" spans="1:30" s="17" customFormat="1" x14ac:dyDescent="0.2">
      <c r="A14" s="19" t="s">
        <v>12</v>
      </c>
      <c r="B14" s="5">
        <f>$U$9</f>
        <v>2623</v>
      </c>
      <c r="C14" s="5">
        <f t="shared" ref="C14:M14" si="5">$U$9</f>
        <v>2623</v>
      </c>
      <c r="D14" s="5">
        <f t="shared" si="5"/>
        <v>2623</v>
      </c>
      <c r="E14" s="5">
        <f t="shared" si="5"/>
        <v>2623</v>
      </c>
      <c r="F14" s="5">
        <f t="shared" si="5"/>
        <v>2623</v>
      </c>
      <c r="G14" s="5">
        <f t="shared" si="5"/>
        <v>2623</v>
      </c>
      <c r="H14" s="5">
        <f t="shared" si="5"/>
        <v>2623</v>
      </c>
      <c r="I14" s="5">
        <f t="shared" si="5"/>
        <v>2623</v>
      </c>
      <c r="J14" s="5">
        <f t="shared" si="5"/>
        <v>2623</v>
      </c>
      <c r="K14" s="5">
        <f t="shared" si="5"/>
        <v>2623</v>
      </c>
      <c r="L14" s="5">
        <f t="shared" si="5"/>
        <v>2623</v>
      </c>
      <c r="M14" s="5">
        <f t="shared" si="5"/>
        <v>2623</v>
      </c>
      <c r="N14" s="135">
        <f t="shared" si="4"/>
        <v>31476</v>
      </c>
      <c r="O14" s="90">
        <f t="shared" ref="O14:O25" si="6">+N14/$N$10</f>
        <v>0.46288235294117647</v>
      </c>
      <c r="Q14" s="124" t="s">
        <v>97</v>
      </c>
      <c r="R14" s="124"/>
      <c r="S14" s="124"/>
      <c r="T14" s="124"/>
      <c r="U14" s="124"/>
      <c r="V14" s="124"/>
      <c r="W14" s="67"/>
      <c r="X14" s="67"/>
      <c r="Y14" s="67"/>
    </row>
    <row r="15" spans="1:30" s="17" customFormat="1" x14ac:dyDescent="0.2">
      <c r="A15" s="19" t="s">
        <v>13</v>
      </c>
      <c r="B15" s="5"/>
      <c r="C15" s="5"/>
      <c r="D15" s="5"/>
      <c r="E15" s="5">
        <v>866</v>
      </c>
      <c r="F15" s="5"/>
      <c r="G15" s="5"/>
      <c r="H15" s="5">
        <v>866</v>
      </c>
      <c r="I15" s="5"/>
      <c r="J15" s="5"/>
      <c r="K15" s="5">
        <v>866</v>
      </c>
      <c r="L15" s="5"/>
      <c r="M15" s="5"/>
      <c r="N15" s="135">
        <f t="shared" si="4"/>
        <v>2598</v>
      </c>
      <c r="O15" s="90">
        <f t="shared" si="6"/>
        <v>3.820588235294118E-2</v>
      </c>
      <c r="Q15" s="67"/>
      <c r="R15" s="67"/>
      <c r="S15" s="67"/>
      <c r="T15" s="67"/>
      <c r="U15" s="67"/>
      <c r="V15" s="67"/>
      <c r="W15" s="67"/>
      <c r="X15" s="67"/>
      <c r="Y15" s="67"/>
    </row>
    <row r="16" spans="1:30" s="17" customFormat="1" x14ac:dyDescent="0.2">
      <c r="A16" s="19" t="s">
        <v>30</v>
      </c>
      <c r="B16" s="5">
        <v>100</v>
      </c>
      <c r="C16" s="5">
        <v>100</v>
      </c>
      <c r="D16" s="5">
        <v>100</v>
      </c>
      <c r="E16" s="5">
        <v>100</v>
      </c>
      <c r="F16" s="5">
        <v>200</v>
      </c>
      <c r="G16" s="5">
        <v>100</v>
      </c>
      <c r="H16" s="5">
        <v>100</v>
      </c>
      <c r="I16" s="5">
        <v>100</v>
      </c>
      <c r="J16" s="5">
        <v>200</v>
      </c>
      <c r="K16" s="5">
        <v>100</v>
      </c>
      <c r="L16" s="5">
        <v>100</v>
      </c>
      <c r="M16" s="5">
        <v>100</v>
      </c>
      <c r="N16" s="135">
        <f t="shared" si="4"/>
        <v>1400</v>
      </c>
      <c r="O16" s="90">
        <f t="shared" si="6"/>
        <v>2.0588235294117647E-2</v>
      </c>
      <c r="P16" s="18"/>
      <c r="Q16" s="67"/>
      <c r="R16" s="67"/>
      <c r="S16" s="67"/>
      <c r="T16" s="67"/>
      <c r="U16" s="67"/>
      <c r="V16" s="67"/>
      <c r="W16" s="67"/>
      <c r="X16" s="67"/>
      <c r="Y16" s="67"/>
    </row>
    <row r="17" spans="1:27" s="17" customFormat="1" x14ac:dyDescent="0.2">
      <c r="A17" s="19" t="s">
        <v>14</v>
      </c>
      <c r="B17" s="5"/>
      <c r="C17" s="5"/>
      <c r="D17" s="5"/>
      <c r="E17" s="5">
        <v>50</v>
      </c>
      <c r="F17" s="5"/>
      <c r="G17" s="5">
        <v>50</v>
      </c>
      <c r="H17" s="5"/>
      <c r="I17" s="5">
        <v>50</v>
      </c>
      <c r="J17" s="5"/>
      <c r="K17" s="5">
        <v>50</v>
      </c>
      <c r="L17" s="5"/>
      <c r="M17" s="5">
        <v>50</v>
      </c>
      <c r="N17" s="135">
        <f t="shared" si="4"/>
        <v>250</v>
      </c>
      <c r="O17" s="90">
        <f t="shared" si="6"/>
        <v>3.6764705882352941E-3</v>
      </c>
      <c r="P17" s="18"/>
      <c r="Q17" s="67"/>
      <c r="R17" s="67"/>
      <c r="S17" s="67"/>
      <c r="T17" s="67"/>
      <c r="U17" s="67"/>
      <c r="V17" s="67"/>
      <c r="W17" s="67"/>
      <c r="X17" s="67"/>
      <c r="Y17" s="67"/>
    </row>
    <row r="18" spans="1:27" s="17" customFormat="1" x14ac:dyDescent="0.2">
      <c r="A18" s="19" t="s">
        <v>32</v>
      </c>
      <c r="B18" s="5">
        <v>500</v>
      </c>
      <c r="C18" s="5">
        <v>100</v>
      </c>
      <c r="D18" s="5">
        <v>100</v>
      </c>
      <c r="E18" s="5">
        <v>100</v>
      </c>
      <c r="F18" s="5">
        <v>500</v>
      </c>
      <c r="G18" s="5">
        <v>100</v>
      </c>
      <c r="H18" s="5">
        <v>100</v>
      </c>
      <c r="I18" s="5">
        <v>100</v>
      </c>
      <c r="J18" s="5">
        <v>500</v>
      </c>
      <c r="K18" s="5">
        <v>100</v>
      </c>
      <c r="L18" s="5">
        <v>100</v>
      </c>
      <c r="M18" s="5">
        <v>100</v>
      </c>
      <c r="N18" s="135">
        <f t="shared" si="4"/>
        <v>2400</v>
      </c>
      <c r="O18" s="90">
        <f t="shared" si="6"/>
        <v>3.5294117647058823E-2</v>
      </c>
      <c r="P18" s="18"/>
      <c r="Q18" s="67"/>
      <c r="R18" s="67"/>
      <c r="S18" s="67"/>
      <c r="T18" s="67"/>
      <c r="U18" s="67"/>
      <c r="V18" s="67"/>
      <c r="W18" s="67"/>
      <c r="X18" s="67"/>
      <c r="Y18" s="67"/>
    </row>
    <row r="19" spans="1:27" s="17" customFormat="1" x14ac:dyDescent="0.2">
      <c r="A19" s="19" t="s">
        <v>31</v>
      </c>
      <c r="B19" s="5"/>
      <c r="C19" s="5"/>
      <c r="D19" s="5"/>
      <c r="E19" s="5"/>
      <c r="F19" s="5"/>
      <c r="G19" s="5"/>
      <c r="H19" s="5"/>
      <c r="I19" s="5"/>
      <c r="J19" s="5"/>
      <c r="K19" s="5"/>
      <c r="L19" s="5"/>
      <c r="M19" s="5"/>
      <c r="N19" s="135">
        <f t="shared" si="4"/>
        <v>0</v>
      </c>
      <c r="O19" s="90">
        <f t="shared" si="6"/>
        <v>0</v>
      </c>
      <c r="P19" s="18"/>
      <c r="Q19" s="124" t="s">
        <v>88</v>
      </c>
      <c r="R19" s="124"/>
      <c r="S19" s="124"/>
      <c r="T19" s="124"/>
      <c r="U19" s="124"/>
      <c r="V19" s="124"/>
      <c r="W19" s="124"/>
      <c r="X19" s="124"/>
      <c r="Y19" s="67"/>
    </row>
    <row r="20" spans="1:27" s="17" customFormat="1" x14ac:dyDescent="0.2">
      <c r="A20" s="19" t="s">
        <v>25</v>
      </c>
      <c r="B20" s="5"/>
      <c r="C20" s="5"/>
      <c r="D20" s="5"/>
      <c r="E20" s="5">
        <v>1000</v>
      </c>
      <c r="F20" s="5"/>
      <c r="G20" s="5"/>
      <c r="H20" s="5"/>
      <c r="I20" s="5"/>
      <c r="J20" s="5"/>
      <c r="K20" s="5"/>
      <c r="L20" s="5"/>
      <c r="M20" s="9"/>
      <c r="N20" s="135">
        <f t="shared" si="4"/>
        <v>1000</v>
      </c>
      <c r="O20" s="90">
        <f t="shared" si="6"/>
        <v>1.4705882352941176E-2</v>
      </c>
      <c r="P20" s="18"/>
      <c r="Q20" s="67"/>
      <c r="R20" s="67"/>
      <c r="S20" s="67"/>
      <c r="T20" s="67"/>
      <c r="U20" s="67"/>
      <c r="V20" s="67"/>
      <c r="W20" s="67"/>
      <c r="X20" s="67"/>
      <c r="Y20" s="67"/>
    </row>
    <row r="21" spans="1:27" s="17" customFormat="1" x14ac:dyDescent="0.2">
      <c r="A21" s="20" t="s">
        <v>15</v>
      </c>
      <c r="B21" s="5">
        <v>1000</v>
      </c>
      <c r="C21" s="5">
        <v>1000</v>
      </c>
      <c r="D21" s="5">
        <v>1000</v>
      </c>
      <c r="E21" s="5">
        <v>1000</v>
      </c>
      <c r="F21" s="5">
        <v>1000</v>
      </c>
      <c r="G21" s="5">
        <v>1000</v>
      </c>
      <c r="H21" s="5">
        <v>1000</v>
      </c>
      <c r="I21" s="5">
        <v>1000</v>
      </c>
      <c r="J21" s="5">
        <v>1000</v>
      </c>
      <c r="K21" s="5">
        <v>1000</v>
      </c>
      <c r="L21" s="5">
        <v>1000</v>
      </c>
      <c r="M21" s="5">
        <v>1000</v>
      </c>
      <c r="N21" s="135">
        <f t="shared" si="4"/>
        <v>12000</v>
      </c>
      <c r="O21" s="90">
        <f t="shared" si="6"/>
        <v>0.17647058823529413</v>
      </c>
      <c r="P21" s="18"/>
      <c r="Q21" s="67"/>
      <c r="R21" s="67"/>
      <c r="S21" s="67"/>
      <c r="T21" s="67"/>
      <c r="U21" s="67"/>
      <c r="V21" s="67"/>
      <c r="W21" s="67"/>
      <c r="X21" s="67"/>
      <c r="Y21" s="67"/>
      <c r="AA21" s="3"/>
    </row>
    <row r="22" spans="1:27" s="17" customFormat="1" ht="13.5" thickBot="1" x14ac:dyDescent="0.25">
      <c r="A22" s="19" t="s">
        <v>22</v>
      </c>
      <c r="B22" s="8">
        <v>30</v>
      </c>
      <c r="C22" s="8">
        <v>30</v>
      </c>
      <c r="D22" s="8">
        <v>30</v>
      </c>
      <c r="E22" s="8">
        <v>30</v>
      </c>
      <c r="F22" s="8">
        <v>30</v>
      </c>
      <c r="G22" s="8">
        <v>30</v>
      </c>
      <c r="H22" s="8">
        <v>30</v>
      </c>
      <c r="I22" s="8">
        <v>30</v>
      </c>
      <c r="J22" s="8">
        <v>30</v>
      </c>
      <c r="K22" s="8">
        <v>30</v>
      </c>
      <c r="L22" s="8">
        <v>30</v>
      </c>
      <c r="M22" s="8">
        <v>30</v>
      </c>
      <c r="N22" s="135">
        <f t="shared" si="4"/>
        <v>360</v>
      </c>
      <c r="O22" s="90">
        <f t="shared" si="6"/>
        <v>5.2941176470588233E-3</v>
      </c>
      <c r="P22" s="18"/>
      <c r="Q22" s="67"/>
      <c r="R22" s="67"/>
      <c r="S22" s="67"/>
      <c r="T22" s="67"/>
      <c r="U22" s="67"/>
      <c r="V22" s="67"/>
      <c r="W22" s="67"/>
      <c r="X22" s="67"/>
      <c r="Y22" s="67"/>
    </row>
    <row r="23" spans="1:27" s="18" customFormat="1" ht="13.5" customHeight="1" x14ac:dyDescent="0.2">
      <c r="A23" s="19" t="s">
        <v>26</v>
      </c>
      <c r="B23" s="5">
        <f>$X$27</f>
        <v>100</v>
      </c>
      <c r="C23" s="5">
        <f t="shared" ref="C23:M23" si="7">$X$27</f>
        <v>100</v>
      </c>
      <c r="D23" s="5">
        <f t="shared" si="7"/>
        <v>100</v>
      </c>
      <c r="E23" s="5">
        <f t="shared" si="7"/>
        <v>100</v>
      </c>
      <c r="F23" s="5">
        <f t="shared" si="7"/>
        <v>100</v>
      </c>
      <c r="G23" s="5">
        <f t="shared" si="7"/>
        <v>100</v>
      </c>
      <c r="H23" s="5">
        <f t="shared" si="7"/>
        <v>100</v>
      </c>
      <c r="I23" s="5">
        <f t="shared" si="7"/>
        <v>100</v>
      </c>
      <c r="J23" s="5">
        <f t="shared" si="7"/>
        <v>100</v>
      </c>
      <c r="K23" s="5">
        <f t="shared" si="7"/>
        <v>100</v>
      </c>
      <c r="L23" s="5">
        <f t="shared" si="7"/>
        <v>100</v>
      </c>
      <c r="M23" s="5">
        <f t="shared" si="7"/>
        <v>100</v>
      </c>
      <c r="N23" s="135">
        <f t="shared" si="4"/>
        <v>1200</v>
      </c>
      <c r="O23" s="90">
        <f t="shared" si="6"/>
        <v>1.7647058823529412E-2</v>
      </c>
      <c r="Q23" s="69" t="s">
        <v>91</v>
      </c>
      <c r="R23" s="70"/>
      <c r="S23" s="70"/>
      <c r="T23" s="70"/>
      <c r="U23" s="98" t="s">
        <v>58</v>
      </c>
      <c r="V23" s="74"/>
      <c r="W23" s="101" t="s">
        <v>57</v>
      </c>
      <c r="X23" s="92">
        <f>V23/12</f>
        <v>0</v>
      </c>
      <c r="Y23" s="104" t="s">
        <v>59</v>
      </c>
      <c r="Z23" s="4"/>
    </row>
    <row r="24" spans="1:27" s="18" customFormat="1" ht="13.5" customHeight="1" x14ac:dyDescent="0.2">
      <c r="A24" s="19" t="s">
        <v>27</v>
      </c>
      <c r="B24" s="5">
        <v>0</v>
      </c>
      <c r="C24" s="5"/>
      <c r="D24" s="5"/>
      <c r="E24" s="5"/>
      <c r="F24" s="5"/>
      <c r="G24" s="5"/>
      <c r="H24" s="5"/>
      <c r="I24" s="5"/>
      <c r="J24" s="5"/>
      <c r="K24" s="5"/>
      <c r="L24" s="5"/>
      <c r="M24" s="9"/>
      <c r="N24" s="135">
        <f t="shared" si="4"/>
        <v>0</v>
      </c>
      <c r="O24" s="90">
        <f t="shared" si="6"/>
        <v>0</v>
      </c>
      <c r="Q24" s="71" t="s">
        <v>93</v>
      </c>
      <c r="R24" s="70"/>
      <c r="S24" s="70"/>
      <c r="T24" s="70"/>
      <c r="U24" s="99" t="s">
        <v>54</v>
      </c>
      <c r="V24" s="74"/>
      <c r="W24" s="75" t="s">
        <v>57</v>
      </c>
      <c r="X24" s="79">
        <f>V24/12</f>
        <v>0</v>
      </c>
      <c r="Y24" s="105" t="s">
        <v>59</v>
      </c>
      <c r="Z24" s="1"/>
    </row>
    <row r="25" spans="1:27" s="18" customFormat="1" ht="13.5" customHeight="1" thickBot="1" x14ac:dyDescent="0.25">
      <c r="A25" s="19" t="s">
        <v>45</v>
      </c>
      <c r="B25" s="5"/>
      <c r="C25" s="5"/>
      <c r="D25" s="5">
        <v>500</v>
      </c>
      <c r="E25" s="5"/>
      <c r="F25" s="5"/>
      <c r="G25" s="5"/>
      <c r="H25" s="5"/>
      <c r="I25" s="5"/>
      <c r="J25" s="5"/>
      <c r="K25" s="5"/>
      <c r="L25" s="5"/>
      <c r="M25" s="9"/>
      <c r="N25" s="135">
        <f t="shared" si="4"/>
        <v>500</v>
      </c>
      <c r="O25" s="90">
        <f t="shared" si="6"/>
        <v>7.3529411764705881E-3</v>
      </c>
      <c r="Q25" s="71" t="s">
        <v>92</v>
      </c>
      <c r="R25" s="70"/>
      <c r="S25" s="70"/>
      <c r="T25" s="70"/>
      <c r="U25" s="99" t="s">
        <v>55</v>
      </c>
      <c r="V25" s="74">
        <v>1200</v>
      </c>
      <c r="W25" s="75" t="s">
        <v>57</v>
      </c>
      <c r="X25" s="79">
        <f>V25/12</f>
        <v>100</v>
      </c>
      <c r="Y25" s="105" t="s">
        <v>59</v>
      </c>
      <c r="Z25" s="1"/>
    </row>
    <row r="26" spans="1:27" s="22" customFormat="1" ht="15.75" customHeight="1" thickBot="1" x14ac:dyDescent="0.25">
      <c r="A26" s="37" t="s">
        <v>16</v>
      </c>
      <c r="B26" s="82">
        <f t="shared" ref="B26:O26" si="8">SUM(B13:B25)</f>
        <v>5553</v>
      </c>
      <c r="C26" s="82">
        <f t="shared" si="8"/>
        <v>5453</v>
      </c>
      <c r="D26" s="82">
        <f t="shared" si="8"/>
        <v>5953</v>
      </c>
      <c r="E26" s="82">
        <f t="shared" si="8"/>
        <v>7519</v>
      </c>
      <c r="F26" s="82">
        <f t="shared" si="8"/>
        <v>6103</v>
      </c>
      <c r="G26" s="82">
        <f t="shared" si="8"/>
        <v>5803</v>
      </c>
      <c r="H26" s="82">
        <f t="shared" si="8"/>
        <v>6919</v>
      </c>
      <c r="I26" s="82">
        <f t="shared" si="8"/>
        <v>6103</v>
      </c>
      <c r="J26" s="82">
        <f t="shared" si="8"/>
        <v>6553</v>
      </c>
      <c r="K26" s="82">
        <f t="shared" si="8"/>
        <v>6669</v>
      </c>
      <c r="L26" s="82">
        <f t="shared" si="8"/>
        <v>5453</v>
      </c>
      <c r="M26" s="82">
        <f t="shared" si="8"/>
        <v>5503</v>
      </c>
      <c r="N26" s="137">
        <f>SUM(N13:N25)</f>
        <v>73584</v>
      </c>
      <c r="O26" s="91">
        <f t="shared" si="8"/>
        <v>1.0821176470588234</v>
      </c>
      <c r="Q26" s="70"/>
      <c r="R26" s="70"/>
      <c r="S26" s="70"/>
      <c r="T26" s="70"/>
      <c r="U26" s="99" t="s">
        <v>35</v>
      </c>
      <c r="V26" s="74"/>
      <c r="W26" s="75" t="s">
        <v>57</v>
      </c>
      <c r="X26" s="79">
        <f>V26/12</f>
        <v>0</v>
      </c>
      <c r="Y26" s="105" t="s">
        <v>59</v>
      </c>
      <c r="Z26" s="1"/>
    </row>
    <row r="27" spans="1:27" s="17" customFormat="1" ht="20.25" customHeight="1" thickBot="1" x14ac:dyDescent="0.25">
      <c r="A27" s="23" t="s">
        <v>17</v>
      </c>
      <c r="B27" s="83">
        <f t="shared" ref="B27:N27" si="9">B10-B26</f>
        <v>-1553</v>
      </c>
      <c r="C27" s="83">
        <f t="shared" si="9"/>
        <v>-453</v>
      </c>
      <c r="D27" s="83">
        <f t="shared" si="9"/>
        <v>-953</v>
      </c>
      <c r="E27" s="83">
        <f t="shared" si="9"/>
        <v>-2019</v>
      </c>
      <c r="F27" s="83">
        <f t="shared" si="9"/>
        <v>-603</v>
      </c>
      <c r="G27" s="83">
        <f t="shared" si="9"/>
        <v>197</v>
      </c>
      <c r="H27" s="83">
        <f t="shared" si="9"/>
        <v>81</v>
      </c>
      <c r="I27" s="83">
        <f t="shared" si="9"/>
        <v>897</v>
      </c>
      <c r="J27" s="83">
        <f t="shared" si="9"/>
        <v>447</v>
      </c>
      <c r="K27" s="83">
        <f t="shared" si="9"/>
        <v>-669</v>
      </c>
      <c r="L27" s="83">
        <f t="shared" si="9"/>
        <v>-453</v>
      </c>
      <c r="M27" s="83">
        <f t="shared" si="9"/>
        <v>-503</v>
      </c>
      <c r="N27" s="139">
        <f t="shared" si="9"/>
        <v>-5584</v>
      </c>
      <c r="O27" s="50"/>
      <c r="P27" s="44"/>
      <c r="Q27" s="70"/>
      <c r="R27" s="70"/>
      <c r="S27" s="70"/>
      <c r="T27" s="70"/>
      <c r="U27" s="100"/>
      <c r="V27" s="103"/>
      <c r="W27" s="102" t="s">
        <v>56</v>
      </c>
      <c r="X27" s="93">
        <f>SUM(X23:X26)</f>
        <v>100</v>
      </c>
      <c r="Y27" s="106"/>
      <c r="Z27" s="1"/>
    </row>
    <row r="28" spans="1:27" s="17" customFormat="1" x14ac:dyDescent="0.2">
      <c r="A28" s="24"/>
      <c r="B28" s="6"/>
      <c r="C28" s="6"/>
      <c r="D28" s="6"/>
      <c r="E28" s="6"/>
      <c r="F28" s="6"/>
      <c r="G28" s="6"/>
      <c r="H28" s="6"/>
      <c r="I28" s="6"/>
      <c r="J28" s="6"/>
      <c r="K28" s="6"/>
      <c r="L28" s="6"/>
      <c r="M28" s="6"/>
      <c r="N28" s="138"/>
      <c r="O28" s="49"/>
      <c r="Q28" s="67"/>
      <c r="R28" s="67"/>
      <c r="S28" s="67"/>
      <c r="T28" s="67"/>
      <c r="U28" s="70" t="s">
        <v>48</v>
      </c>
      <c r="V28" s="67"/>
      <c r="W28" s="67"/>
      <c r="X28" s="67"/>
      <c r="Y28" s="67"/>
    </row>
    <row r="29" spans="1:27" s="17" customFormat="1" x14ac:dyDescent="0.2">
      <c r="A29" s="22" t="s">
        <v>18</v>
      </c>
      <c r="B29" s="3"/>
      <c r="C29" s="3"/>
      <c r="D29" s="3"/>
      <c r="E29" s="3"/>
      <c r="F29" s="3"/>
      <c r="G29" s="3"/>
      <c r="H29" s="3"/>
      <c r="I29" s="3"/>
      <c r="J29" s="3"/>
      <c r="K29" s="3"/>
      <c r="L29" s="3"/>
      <c r="M29" s="6"/>
      <c r="N29" s="138"/>
      <c r="O29" s="49"/>
      <c r="Q29" s="124" t="s">
        <v>95</v>
      </c>
      <c r="R29" s="124"/>
      <c r="S29" s="124"/>
      <c r="T29" s="124"/>
      <c r="U29" s="124"/>
      <c r="V29" s="124"/>
      <c r="W29" s="124"/>
      <c r="X29" s="124"/>
      <c r="Y29" s="124"/>
    </row>
    <row r="30" spans="1:27" s="17" customFormat="1" x14ac:dyDescent="0.2">
      <c r="A30" s="19" t="s">
        <v>19</v>
      </c>
      <c r="B30" s="5"/>
      <c r="C30" s="5"/>
      <c r="D30" s="5"/>
      <c r="E30" s="5"/>
      <c r="F30" s="5"/>
      <c r="G30" s="5"/>
      <c r="H30" s="5"/>
      <c r="I30" s="5"/>
      <c r="J30" s="5"/>
      <c r="K30" s="5"/>
      <c r="L30" s="5"/>
      <c r="M30" s="9"/>
      <c r="N30" s="135"/>
      <c r="O30" s="90">
        <f>+N30/$N$10</f>
        <v>0</v>
      </c>
      <c r="Q30" s="124" t="s">
        <v>94</v>
      </c>
      <c r="R30" s="124"/>
      <c r="S30" s="124"/>
      <c r="T30" s="124"/>
      <c r="U30" s="124"/>
      <c r="V30" s="124"/>
      <c r="W30" s="124"/>
      <c r="X30" s="124"/>
      <c r="Y30" s="124"/>
    </row>
    <row r="31" spans="1:27" s="17" customFormat="1" x14ac:dyDescent="0.2">
      <c r="A31" s="19" t="s">
        <v>52</v>
      </c>
      <c r="B31" s="5"/>
      <c r="C31" s="5"/>
      <c r="D31" s="5"/>
      <c r="E31" s="5"/>
      <c r="F31" s="5"/>
      <c r="G31" s="5"/>
      <c r="H31" s="5"/>
      <c r="I31" s="5"/>
      <c r="J31" s="5"/>
      <c r="K31" s="5"/>
      <c r="L31" s="5"/>
      <c r="M31" s="9"/>
      <c r="N31" s="135"/>
      <c r="O31" s="90">
        <f>+N31/$N$10</f>
        <v>0</v>
      </c>
      <c r="Q31" s="67"/>
      <c r="R31" s="67"/>
      <c r="S31" s="67"/>
      <c r="T31" s="67"/>
      <c r="U31" s="67"/>
      <c r="V31" s="67"/>
      <c r="W31" s="67"/>
      <c r="X31" s="67"/>
      <c r="Y31" s="67"/>
    </row>
    <row r="32" spans="1:27" s="17" customFormat="1" x14ac:dyDescent="0.2">
      <c r="A32" s="19" t="s">
        <v>46</v>
      </c>
      <c r="B32" s="5">
        <v>243</v>
      </c>
      <c r="C32" s="5">
        <v>243</v>
      </c>
      <c r="D32" s="5">
        <v>243</v>
      </c>
      <c r="E32" s="5">
        <v>243</v>
      </c>
      <c r="F32" s="5">
        <v>243</v>
      </c>
      <c r="G32" s="5">
        <v>243</v>
      </c>
      <c r="H32" s="5">
        <v>243</v>
      </c>
      <c r="I32" s="5">
        <v>243</v>
      </c>
      <c r="J32" s="5">
        <v>243</v>
      </c>
      <c r="K32" s="5">
        <v>243</v>
      </c>
      <c r="L32" s="5">
        <v>243</v>
      </c>
      <c r="M32" s="5">
        <v>243</v>
      </c>
      <c r="N32" s="135">
        <f>SUM(B32:M32)</f>
        <v>2916</v>
      </c>
      <c r="O32" s="90">
        <f>+N32/$N$10</f>
        <v>4.2882352941176469E-2</v>
      </c>
      <c r="Q32" s="67"/>
      <c r="R32" s="67"/>
      <c r="S32" s="67"/>
      <c r="T32" s="67"/>
      <c r="U32" s="67"/>
      <c r="V32" s="67"/>
      <c r="W32" s="67"/>
      <c r="X32" s="67"/>
      <c r="Y32" s="67"/>
    </row>
    <row r="33" spans="1:25" s="17" customFormat="1" ht="13.5" thickBot="1" x14ac:dyDescent="0.25">
      <c r="A33" s="21" t="s">
        <v>47</v>
      </c>
      <c r="B33" s="5">
        <v>0</v>
      </c>
      <c r="C33" s="5">
        <v>0</v>
      </c>
      <c r="D33" s="5">
        <v>0</v>
      </c>
      <c r="E33" s="5">
        <v>0</v>
      </c>
      <c r="F33" s="5">
        <v>0</v>
      </c>
      <c r="G33" s="5">
        <v>0</v>
      </c>
      <c r="H33" s="5">
        <v>0</v>
      </c>
      <c r="I33" s="5">
        <v>0</v>
      </c>
      <c r="J33" s="5">
        <v>0</v>
      </c>
      <c r="K33" s="5">
        <v>0</v>
      </c>
      <c r="L33" s="5">
        <v>0</v>
      </c>
      <c r="M33" s="5">
        <v>0</v>
      </c>
      <c r="N33" s="135">
        <f>SUM(B33:M33)</f>
        <v>0</v>
      </c>
      <c r="O33" s="90">
        <f>+N33/$N$10</f>
        <v>0</v>
      </c>
      <c r="Q33" s="72" t="s">
        <v>96</v>
      </c>
      <c r="R33" s="67"/>
      <c r="S33" s="67"/>
      <c r="T33" s="67"/>
      <c r="U33" s="67"/>
      <c r="V33" s="67"/>
      <c r="W33" s="67"/>
      <c r="X33" s="67"/>
      <c r="Y33" s="67"/>
    </row>
    <row r="34" spans="1:25" s="17" customFormat="1" ht="13.5" thickBot="1" x14ac:dyDescent="0.25">
      <c r="A34" s="38" t="s">
        <v>20</v>
      </c>
      <c r="B34" s="83">
        <f>B27+B30+B31-B32-B33</f>
        <v>-1796</v>
      </c>
      <c r="C34" s="83">
        <f t="shared" ref="C34:N34" si="10">C27+C30+C31-C32-C33</f>
        <v>-696</v>
      </c>
      <c r="D34" s="83">
        <f t="shared" si="10"/>
        <v>-1196</v>
      </c>
      <c r="E34" s="83">
        <f t="shared" si="10"/>
        <v>-2262</v>
      </c>
      <c r="F34" s="83">
        <f t="shared" si="10"/>
        <v>-846</v>
      </c>
      <c r="G34" s="83">
        <f t="shared" si="10"/>
        <v>-46</v>
      </c>
      <c r="H34" s="83">
        <f t="shared" si="10"/>
        <v>-162</v>
      </c>
      <c r="I34" s="83">
        <f t="shared" si="10"/>
        <v>654</v>
      </c>
      <c r="J34" s="83">
        <f t="shared" si="10"/>
        <v>204</v>
      </c>
      <c r="K34" s="83">
        <f t="shared" si="10"/>
        <v>-912</v>
      </c>
      <c r="L34" s="83">
        <f t="shared" si="10"/>
        <v>-696</v>
      </c>
      <c r="M34" s="83">
        <f t="shared" si="10"/>
        <v>-746</v>
      </c>
      <c r="N34" s="83">
        <f t="shared" si="10"/>
        <v>-8500</v>
      </c>
      <c r="O34" s="51"/>
      <c r="Q34" s="118" t="s">
        <v>86</v>
      </c>
      <c r="R34" s="118"/>
      <c r="S34" s="118"/>
      <c r="T34" s="118"/>
      <c r="U34" s="118"/>
      <c r="V34" s="73">
        <f>+B18+C18+D18+B21+C21+D21+B22+C22+D22+B23+C23+D23+D25+U3+U4</f>
        <v>6181</v>
      </c>
      <c r="W34" s="67"/>
      <c r="X34" s="67"/>
      <c r="Y34" s="67"/>
    </row>
    <row r="35" spans="1:25" s="17" customFormat="1" ht="20.25" customHeight="1" thickBot="1" x14ac:dyDescent="0.25">
      <c r="A35" s="23" t="s">
        <v>21</v>
      </c>
      <c r="B35" s="84">
        <f t="shared" ref="B35:N35" si="11">B4+B34</f>
        <v>4404</v>
      </c>
      <c r="C35" s="84">
        <f t="shared" si="11"/>
        <v>3708</v>
      </c>
      <c r="D35" s="84">
        <f t="shared" si="11"/>
        <v>2512</v>
      </c>
      <c r="E35" s="84">
        <f t="shared" si="11"/>
        <v>250</v>
      </c>
      <c r="F35" s="84">
        <f t="shared" si="11"/>
        <v>-596</v>
      </c>
      <c r="G35" s="84">
        <f t="shared" si="11"/>
        <v>-642</v>
      </c>
      <c r="H35" s="84">
        <f t="shared" si="11"/>
        <v>-804</v>
      </c>
      <c r="I35" s="84">
        <f t="shared" si="11"/>
        <v>-150</v>
      </c>
      <c r="J35" s="84">
        <f t="shared" si="11"/>
        <v>54</v>
      </c>
      <c r="K35" s="84">
        <f t="shared" si="11"/>
        <v>-858</v>
      </c>
      <c r="L35" s="84">
        <f t="shared" si="11"/>
        <v>-1554</v>
      </c>
      <c r="M35" s="85">
        <f t="shared" si="11"/>
        <v>-2300</v>
      </c>
      <c r="N35" s="140">
        <f t="shared" si="11"/>
        <v>-2300</v>
      </c>
      <c r="O35" s="52"/>
      <c r="Q35" s="115" t="s">
        <v>104</v>
      </c>
      <c r="R35" s="115"/>
      <c r="S35" s="115"/>
      <c r="T35" s="115"/>
      <c r="U35" s="115"/>
      <c r="V35" s="115"/>
      <c r="W35" s="115"/>
      <c r="X35" s="115"/>
      <c r="Y35" s="115"/>
    </row>
    <row r="36" spans="1:25" s="18" customFormat="1" x14ac:dyDescent="0.2">
      <c r="A36" s="17"/>
      <c r="B36" s="6"/>
      <c r="C36" s="6"/>
      <c r="D36" s="6"/>
      <c r="E36" s="6"/>
      <c r="F36" s="6"/>
      <c r="G36" s="6"/>
      <c r="H36" s="6"/>
      <c r="I36" s="6"/>
      <c r="J36" s="6"/>
      <c r="K36" s="6"/>
      <c r="L36" s="6"/>
      <c r="M36" s="6"/>
      <c r="N36" s="6"/>
      <c r="O36" s="6"/>
      <c r="Q36" s="116"/>
      <c r="R36" s="116"/>
      <c r="S36" s="116"/>
      <c r="T36" s="116"/>
      <c r="U36" s="116"/>
      <c r="V36" s="116"/>
      <c r="W36" s="116"/>
      <c r="X36" s="116"/>
      <c r="Y36" s="116"/>
    </row>
    <row r="37" spans="1:25" s="17" customFormat="1" x14ac:dyDescent="0.2">
      <c r="A37" s="13"/>
      <c r="B37" s="117" t="s">
        <v>89</v>
      </c>
      <c r="C37" s="117"/>
      <c r="D37" s="117"/>
      <c r="E37" s="117"/>
      <c r="F37" s="117"/>
      <c r="G37" s="117"/>
      <c r="H37" s="117"/>
      <c r="I37" s="117"/>
      <c r="J37" s="117"/>
      <c r="K37" s="117"/>
      <c r="Q37" s="116"/>
      <c r="R37" s="116"/>
      <c r="S37" s="116"/>
      <c r="T37" s="116"/>
      <c r="U37" s="116"/>
      <c r="V37" s="116"/>
      <c r="W37" s="116"/>
      <c r="X37" s="116"/>
      <c r="Y37" s="116"/>
    </row>
    <row r="38" spans="1:25" x14ac:dyDescent="0.2">
      <c r="B38" s="117" t="s">
        <v>80</v>
      </c>
      <c r="C38" s="117"/>
      <c r="D38" s="117"/>
      <c r="E38" s="117"/>
      <c r="F38" s="117"/>
      <c r="G38" s="117"/>
      <c r="H38" s="117"/>
      <c r="I38" s="117"/>
      <c r="J38" s="117"/>
      <c r="Q38" s="116"/>
      <c r="R38" s="116"/>
      <c r="S38" s="116"/>
      <c r="T38" s="116"/>
      <c r="U38" s="116"/>
      <c r="V38" s="116"/>
      <c r="W38" s="116"/>
      <c r="X38" s="116"/>
      <c r="Y38" s="116"/>
    </row>
    <row r="39" spans="1:25" x14ac:dyDescent="0.2">
      <c r="B39" s="22" t="s">
        <v>90</v>
      </c>
      <c r="Q39" s="116"/>
      <c r="R39" s="116"/>
      <c r="S39" s="116"/>
      <c r="T39" s="116"/>
      <c r="U39" s="116"/>
      <c r="V39" s="116"/>
      <c r="W39" s="116"/>
      <c r="X39" s="116"/>
      <c r="Y39" s="116"/>
    </row>
    <row r="40" spans="1:25" x14ac:dyDescent="0.2">
      <c r="Q40" s="116"/>
      <c r="R40" s="116"/>
      <c r="S40" s="116"/>
      <c r="T40" s="116"/>
      <c r="U40" s="116"/>
      <c r="V40" s="116"/>
      <c r="W40" s="116"/>
      <c r="X40" s="116"/>
      <c r="Y40" s="116"/>
    </row>
    <row r="41" spans="1:25" x14ac:dyDescent="0.2">
      <c r="Q41" s="116"/>
      <c r="R41" s="116"/>
      <c r="S41" s="116"/>
      <c r="T41" s="116"/>
      <c r="U41" s="116"/>
      <c r="V41" s="116"/>
      <c r="W41" s="116"/>
      <c r="X41" s="116"/>
      <c r="Y41" s="116"/>
    </row>
    <row r="42" spans="1:25" x14ac:dyDescent="0.2">
      <c r="Q42" s="116"/>
      <c r="R42" s="116"/>
      <c r="S42" s="116"/>
      <c r="T42" s="116"/>
      <c r="U42" s="116"/>
      <c r="V42" s="116"/>
      <c r="W42" s="116"/>
      <c r="X42" s="116"/>
      <c r="Y42" s="116"/>
    </row>
    <row r="43" spans="1:25" ht="13.5" thickBot="1" x14ac:dyDescent="0.25">
      <c r="Q43" s="116"/>
      <c r="R43" s="116"/>
      <c r="S43" s="116"/>
      <c r="T43" s="116"/>
      <c r="U43" s="116"/>
      <c r="V43" s="116"/>
      <c r="W43" s="116"/>
      <c r="X43" s="116"/>
      <c r="Y43" s="116"/>
    </row>
    <row r="44" spans="1:25" ht="27.75" customHeight="1" x14ac:dyDescent="0.2">
      <c r="B44" s="126" t="s">
        <v>107</v>
      </c>
      <c r="C44" s="127"/>
      <c r="D44" s="127"/>
      <c r="E44" s="127"/>
      <c r="F44" s="127"/>
      <c r="G44" s="127"/>
      <c r="H44" s="127"/>
      <c r="I44" s="127"/>
      <c r="J44" s="127"/>
      <c r="K44" s="127"/>
      <c r="L44" s="127"/>
      <c r="M44" s="127"/>
      <c r="N44" s="127"/>
      <c r="O44" s="128"/>
      <c r="Q44" s="116"/>
      <c r="R44" s="116"/>
      <c r="S44" s="116"/>
      <c r="T44" s="116"/>
      <c r="U44" s="116"/>
      <c r="V44" s="116"/>
      <c r="W44" s="116"/>
      <c r="X44" s="116"/>
      <c r="Y44" s="116"/>
    </row>
    <row r="45" spans="1:25" ht="13.5" thickBot="1" x14ac:dyDescent="0.25">
      <c r="B45" s="129"/>
      <c r="C45" s="130"/>
      <c r="D45" s="130"/>
      <c r="E45" s="130"/>
      <c r="F45" s="130"/>
      <c r="G45" s="130"/>
      <c r="H45" s="130"/>
      <c r="I45" s="130"/>
      <c r="J45" s="130"/>
      <c r="K45" s="130"/>
      <c r="L45" s="130"/>
      <c r="M45" s="130"/>
      <c r="N45" s="130"/>
      <c r="O45" s="131"/>
      <c r="Q45" s="116"/>
      <c r="R45" s="116"/>
      <c r="S45" s="116"/>
      <c r="T45" s="116"/>
      <c r="U45" s="116"/>
      <c r="V45" s="116"/>
      <c r="W45" s="116"/>
      <c r="X45" s="116"/>
      <c r="Y45" s="116"/>
    </row>
    <row r="46" spans="1:25" x14ac:dyDescent="0.2">
      <c r="Q46" s="116"/>
      <c r="R46" s="116"/>
      <c r="S46" s="116"/>
      <c r="T46" s="116"/>
      <c r="U46" s="116"/>
      <c r="V46" s="116"/>
      <c r="W46" s="116"/>
      <c r="X46" s="116"/>
      <c r="Y46" s="116"/>
    </row>
    <row r="47" spans="1:25" x14ac:dyDescent="0.2">
      <c r="Q47" s="116"/>
      <c r="R47" s="116"/>
      <c r="S47" s="116"/>
      <c r="T47" s="116"/>
      <c r="U47" s="116"/>
      <c r="V47" s="116"/>
      <c r="W47" s="116"/>
      <c r="X47" s="116"/>
      <c r="Y47" s="116"/>
    </row>
    <row r="68" ht="13.5" customHeight="1" x14ac:dyDescent="0.2"/>
  </sheetData>
  <mergeCells count="16">
    <mergeCell ref="Q35:Y47"/>
    <mergeCell ref="B37:K37"/>
    <mergeCell ref="B38:J38"/>
    <mergeCell ref="Q34:U34"/>
    <mergeCell ref="A1:C1"/>
    <mergeCell ref="D1:J1"/>
    <mergeCell ref="B2:N2"/>
    <mergeCell ref="Q11:R11"/>
    <mergeCell ref="Q9:S9"/>
    <mergeCell ref="Q10:R10"/>
    <mergeCell ref="Q14:V14"/>
    <mergeCell ref="Q19:X19"/>
    <mergeCell ref="Q29:Y29"/>
    <mergeCell ref="Q30:Y30"/>
    <mergeCell ref="Q1:Y1"/>
    <mergeCell ref="B44:O45"/>
  </mergeCells>
  <phoneticPr fontId="16" type="noConversion"/>
  <pageMargins left="0.47" right="0.45" top="0.56999999999999995" bottom="0.6" header="0.5" footer="0.5"/>
  <pageSetup scale="78" fitToWidth="0" orientation="landscape" r:id="rId1"/>
  <headerFooter alignWithMargins="0"/>
  <rowBreaks count="2" manualBreakCount="2">
    <brk id="40" max="16383" man="1"/>
    <brk id="41" max="16383" man="1"/>
  </rowBreaks>
  <colBreaks count="2" manualBreakCount="2">
    <brk id="16" max="1048575" man="1"/>
    <brk id="2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66AA8-95DA-4A73-B07D-D9FBD568F120}">
  <sheetPr>
    <tabColor rgb="FFC00000"/>
    <pageSetUpPr fitToPage="1"/>
  </sheetPr>
  <dimension ref="A1:Z68"/>
  <sheetViews>
    <sheetView showWhiteSpace="0" zoomScaleNormal="100" zoomScaleSheetLayoutView="70" zoomScalePageLayoutView="30" workbookViewId="0">
      <selection activeCell="Z3" sqref="Z3:AB7"/>
    </sheetView>
  </sheetViews>
  <sheetFormatPr defaultColWidth="8.85546875" defaultRowHeight="12.75" x14ac:dyDescent="0.2"/>
  <cols>
    <col min="1" max="1" width="26.28515625" style="13" customWidth="1"/>
    <col min="2" max="2" width="9" style="13" customWidth="1"/>
    <col min="3" max="7" width="8" style="13" customWidth="1"/>
    <col min="8" max="8" width="9.28515625" style="13" customWidth="1"/>
    <col min="9" max="9" width="9.5703125" style="13" customWidth="1"/>
    <col min="10" max="13" width="8.7109375" style="13" bestFit="1" customWidth="1"/>
    <col min="14" max="14" width="10.5703125" style="13" customWidth="1"/>
    <col min="15" max="15" width="9.42578125" style="13" customWidth="1"/>
    <col min="16" max="16" width="5.28515625" style="13" customWidth="1"/>
    <col min="17" max="17" width="10" style="13" customWidth="1"/>
    <col min="18" max="18" width="8.85546875" style="13" customWidth="1"/>
    <col min="19" max="19" width="7.5703125" style="13" customWidth="1"/>
    <col min="20" max="20" width="7" style="13" customWidth="1"/>
    <col min="21" max="21" width="14.42578125" style="13" customWidth="1"/>
    <col min="22" max="16384" width="8.85546875" style="13"/>
  </cols>
  <sheetData>
    <row r="1" spans="1:25" ht="30" customHeight="1" x14ac:dyDescent="0.3">
      <c r="A1" s="119" t="s">
        <v>103</v>
      </c>
      <c r="B1" s="119"/>
      <c r="C1" s="119"/>
      <c r="D1" s="120" t="str">
        <f>'SampleStart-up'!A2</f>
        <v>enter business name and date here</v>
      </c>
      <c r="E1" s="120"/>
      <c r="F1" s="120"/>
      <c r="G1" s="120"/>
      <c r="H1" s="120"/>
      <c r="I1" s="120"/>
      <c r="J1" s="120"/>
      <c r="K1" s="110"/>
      <c r="L1" s="110"/>
      <c r="M1" s="110"/>
      <c r="Q1" s="125" t="s">
        <v>79</v>
      </c>
      <c r="R1" s="125"/>
      <c r="S1" s="125"/>
      <c r="T1" s="125"/>
      <c r="U1" s="125"/>
      <c r="V1" s="125"/>
      <c r="W1" s="125"/>
      <c r="X1" s="125"/>
      <c r="Y1" s="125"/>
    </row>
    <row r="2" spans="1:25" ht="49.5" customHeight="1" x14ac:dyDescent="0.2">
      <c r="A2" s="40"/>
      <c r="B2" s="121" t="s">
        <v>99</v>
      </c>
      <c r="C2" s="121"/>
      <c r="D2" s="121"/>
      <c r="E2" s="121"/>
      <c r="F2" s="121"/>
      <c r="G2" s="121"/>
      <c r="H2" s="121"/>
      <c r="I2" s="121"/>
      <c r="J2" s="121"/>
      <c r="K2" s="121"/>
      <c r="L2" s="121"/>
      <c r="M2" s="121"/>
      <c r="N2" s="121"/>
      <c r="Q2" s="57" t="s">
        <v>83</v>
      </c>
      <c r="R2" s="57" t="s">
        <v>74</v>
      </c>
      <c r="S2" s="57" t="s">
        <v>77</v>
      </c>
      <c r="T2" s="57" t="s">
        <v>72</v>
      </c>
      <c r="U2" s="57" t="s">
        <v>78</v>
      </c>
      <c r="V2" s="58"/>
      <c r="W2" s="58"/>
      <c r="X2" s="58"/>
      <c r="Y2" s="58"/>
    </row>
    <row r="3" spans="1:25" s="14" customFormat="1" ht="13.5" thickBot="1" x14ac:dyDescent="0.25">
      <c r="B3" s="55" t="s">
        <v>24</v>
      </c>
      <c r="C3" s="55" t="s">
        <v>0</v>
      </c>
      <c r="D3" s="55" t="s">
        <v>1</v>
      </c>
      <c r="E3" s="55" t="s">
        <v>2</v>
      </c>
      <c r="F3" s="55" t="s">
        <v>3</v>
      </c>
      <c r="G3" s="55" t="s">
        <v>4</v>
      </c>
      <c r="H3" s="55" t="s">
        <v>51</v>
      </c>
      <c r="I3" s="55" t="s">
        <v>23</v>
      </c>
      <c r="J3" s="55" t="s">
        <v>5</v>
      </c>
      <c r="K3" s="55" t="s">
        <v>6</v>
      </c>
      <c r="L3" s="55" t="s">
        <v>7</v>
      </c>
      <c r="M3" s="55" t="s">
        <v>8</v>
      </c>
      <c r="N3" s="15" t="s">
        <v>9</v>
      </c>
      <c r="O3" s="45" t="s">
        <v>70</v>
      </c>
      <c r="Q3" s="60" t="s">
        <v>73</v>
      </c>
      <c r="R3" s="59">
        <v>10</v>
      </c>
      <c r="S3" s="60">
        <v>20</v>
      </c>
      <c r="T3" s="60">
        <v>4.3</v>
      </c>
      <c r="U3" s="77">
        <f>T3*S3*R3</f>
        <v>860</v>
      </c>
      <c r="V3" s="76"/>
      <c r="W3" s="76"/>
      <c r="X3" s="76"/>
      <c r="Y3" s="76"/>
    </row>
    <row r="4" spans="1:25" ht="13.5" thickBot="1" x14ac:dyDescent="0.25">
      <c r="A4" s="16" t="s">
        <v>10</v>
      </c>
      <c r="B4" s="39">
        <f>+'SampleCF yr1'!N35</f>
        <v>-2300</v>
      </c>
      <c r="C4" s="88">
        <f t="shared" ref="C4:M4" si="0">B35</f>
        <v>-3816</v>
      </c>
      <c r="D4" s="88">
        <f t="shared" si="0"/>
        <v>-4162</v>
      </c>
      <c r="E4" s="88">
        <f t="shared" si="0"/>
        <v>-5008</v>
      </c>
      <c r="F4" s="88">
        <f t="shared" si="0"/>
        <v>-6884.9999999999991</v>
      </c>
      <c r="G4" s="88">
        <f t="shared" si="0"/>
        <v>-7345.9999999999982</v>
      </c>
      <c r="H4" s="88">
        <f t="shared" si="0"/>
        <v>-6971.9999999999973</v>
      </c>
      <c r="I4" s="88">
        <f t="shared" si="0"/>
        <v>-6643.9999999999964</v>
      </c>
      <c r="J4" s="88">
        <f t="shared" si="0"/>
        <v>-5499.9999999999955</v>
      </c>
      <c r="K4" s="88">
        <f t="shared" si="0"/>
        <v>-4805.9999999999945</v>
      </c>
      <c r="L4" s="88">
        <f t="shared" si="0"/>
        <v>-5297.9999999999936</v>
      </c>
      <c r="M4" s="89">
        <f t="shared" si="0"/>
        <v>-5643.9999999999936</v>
      </c>
      <c r="N4" s="143">
        <f>+B4</f>
        <v>-2300</v>
      </c>
      <c r="O4" s="46"/>
      <c r="Q4" s="61">
        <v>2</v>
      </c>
      <c r="R4" s="59">
        <v>8.5</v>
      </c>
      <c r="S4" s="60">
        <v>20</v>
      </c>
      <c r="T4" s="60">
        <v>4.3</v>
      </c>
      <c r="U4" s="77">
        <f t="shared" ref="U4:U5" si="1">T4*S4*R4</f>
        <v>731</v>
      </c>
      <c r="V4" s="58"/>
      <c r="W4" s="58"/>
      <c r="X4" s="58"/>
      <c r="Y4" s="58"/>
    </row>
    <row r="5" spans="1:25" s="17" customFormat="1" x14ac:dyDescent="0.2">
      <c r="A5" s="25"/>
      <c r="B5" s="26"/>
      <c r="C5" s="26"/>
      <c r="D5" s="26"/>
      <c r="E5" s="26"/>
      <c r="F5" s="26"/>
      <c r="G5" s="26"/>
      <c r="H5" s="26"/>
      <c r="I5" s="26"/>
      <c r="J5" s="26"/>
      <c r="K5" s="26"/>
      <c r="L5" s="26"/>
      <c r="M5" s="26"/>
      <c r="N5" s="27"/>
      <c r="O5" s="47"/>
      <c r="Q5" s="61">
        <v>3</v>
      </c>
      <c r="R5" s="59">
        <v>12</v>
      </c>
      <c r="S5" s="60">
        <v>20</v>
      </c>
      <c r="T5" s="60">
        <v>4.3</v>
      </c>
      <c r="U5" s="77">
        <f t="shared" si="1"/>
        <v>1032</v>
      </c>
      <c r="V5" s="67"/>
      <c r="W5" s="67"/>
      <c r="X5" s="67"/>
      <c r="Y5" s="67"/>
    </row>
    <row r="6" spans="1:25" s="17" customFormat="1" x14ac:dyDescent="0.2">
      <c r="A6" s="28" t="s">
        <v>61</v>
      </c>
      <c r="B6" s="12"/>
      <c r="C6" s="12"/>
      <c r="D6" s="12"/>
      <c r="E6" s="12"/>
      <c r="F6" s="12"/>
      <c r="G6" s="12"/>
      <c r="H6" s="12"/>
      <c r="I6" s="12"/>
      <c r="J6" s="12"/>
      <c r="K6" s="12"/>
      <c r="L6" s="12"/>
      <c r="M6" s="12"/>
      <c r="N6" s="29"/>
      <c r="O6" s="48"/>
      <c r="Q6" s="61">
        <v>4</v>
      </c>
      <c r="R6" s="59"/>
      <c r="S6" s="60"/>
      <c r="T6" s="60"/>
      <c r="U6" s="77"/>
      <c r="V6" s="67"/>
      <c r="W6" s="67"/>
      <c r="X6" s="67"/>
      <c r="Y6" s="67"/>
    </row>
    <row r="7" spans="1:25" s="17" customFormat="1" x14ac:dyDescent="0.2">
      <c r="A7" s="19" t="s">
        <v>50</v>
      </c>
      <c r="B7" s="8">
        <f>'SampleCF yr1'!B7*1.1</f>
        <v>4400</v>
      </c>
      <c r="C7" s="8">
        <f>'SampleCF yr1'!C7*1.1</f>
        <v>5500</v>
      </c>
      <c r="D7" s="8">
        <f>'SampleCF yr1'!D7*1.1</f>
        <v>5500</v>
      </c>
      <c r="E7" s="8">
        <f>'SampleCF yr1'!E7*1.1</f>
        <v>6050.0000000000009</v>
      </c>
      <c r="F7" s="8">
        <f>'SampleCF yr1'!F7*1.1</f>
        <v>6050.0000000000009</v>
      </c>
      <c r="G7" s="8">
        <f>'SampleCF yr1'!G7*1.1</f>
        <v>6600.0000000000009</v>
      </c>
      <c r="H7" s="8">
        <f>'SampleCF yr1'!H7*1.1</f>
        <v>7700.0000000000009</v>
      </c>
      <c r="I7" s="8">
        <f>'SampleCF yr1'!I7*1.1</f>
        <v>7700.0000000000009</v>
      </c>
      <c r="J7" s="8">
        <f>'SampleCF yr1'!J7*1.1</f>
        <v>7700.0000000000009</v>
      </c>
      <c r="K7" s="8">
        <f>'SampleCF yr1'!K7*1.1</f>
        <v>6600.0000000000009</v>
      </c>
      <c r="L7" s="8">
        <f>'SampleCF yr1'!L7*1.1</f>
        <v>5500</v>
      </c>
      <c r="M7" s="8">
        <f>'SampleCF yr1'!M7*1.1</f>
        <v>5500</v>
      </c>
      <c r="N7" s="80">
        <f>SUM(B7:M7)</f>
        <v>74800</v>
      </c>
      <c r="O7" s="90">
        <f>+N7/$N$10</f>
        <v>1</v>
      </c>
      <c r="Q7" s="61">
        <v>5</v>
      </c>
      <c r="R7" s="59"/>
      <c r="S7" s="60"/>
      <c r="T7" s="60"/>
      <c r="U7" s="77"/>
      <c r="V7" s="67"/>
      <c r="W7" s="67"/>
      <c r="X7" s="67"/>
      <c r="Y7" s="67"/>
    </row>
    <row r="8" spans="1:25" s="17" customFormat="1" x14ac:dyDescent="0.2">
      <c r="A8" s="19" t="s">
        <v>37</v>
      </c>
      <c r="B8" s="8">
        <v>0</v>
      </c>
      <c r="C8" s="8"/>
      <c r="D8" s="8"/>
      <c r="E8" s="8"/>
      <c r="F8" s="8"/>
      <c r="G8" s="8"/>
      <c r="H8" s="8"/>
      <c r="I8" s="8"/>
      <c r="J8" s="8"/>
      <c r="K8" s="8"/>
      <c r="L8" s="8"/>
      <c r="M8" s="54"/>
      <c r="N8" s="80">
        <f>SUM(B8:M8)</f>
        <v>0</v>
      </c>
      <c r="O8" s="90"/>
      <c r="Q8" s="61">
        <v>6</v>
      </c>
      <c r="R8" s="59"/>
      <c r="S8" s="60"/>
      <c r="T8" s="60"/>
      <c r="U8" s="77"/>
      <c r="V8" s="67"/>
      <c r="W8" s="67"/>
      <c r="X8" s="67"/>
      <c r="Y8" s="67"/>
    </row>
    <row r="9" spans="1:25" s="17" customFormat="1" ht="13.5" thickBot="1" x14ac:dyDescent="0.25">
      <c r="A9" s="19"/>
      <c r="B9" s="8">
        <v>0</v>
      </c>
      <c r="C9" s="10"/>
      <c r="D9" s="10"/>
      <c r="E9" s="10"/>
      <c r="F9" s="10"/>
      <c r="G9" s="10"/>
      <c r="H9" s="10"/>
      <c r="I9" s="10"/>
      <c r="J9" s="10"/>
      <c r="K9" s="10"/>
      <c r="L9" s="10"/>
      <c r="M9" s="11"/>
      <c r="N9" s="81">
        <f>SUM(B9:M9)</f>
        <v>0</v>
      </c>
      <c r="O9" s="90">
        <f>+N9/$N$10</f>
        <v>0</v>
      </c>
      <c r="Q9" s="123" t="s">
        <v>84</v>
      </c>
      <c r="R9" s="123"/>
      <c r="S9" s="123"/>
      <c r="T9" s="111"/>
      <c r="U9" s="78">
        <f>SUM(U3:U8)</f>
        <v>2623</v>
      </c>
      <c r="V9" s="67"/>
      <c r="W9" s="67"/>
      <c r="X9" s="67"/>
      <c r="Y9" s="67"/>
    </row>
    <row r="10" spans="1:25" s="22" customFormat="1" ht="15.75" customHeight="1" thickBot="1" x14ac:dyDescent="0.25">
      <c r="A10" s="36" t="s">
        <v>62</v>
      </c>
      <c r="B10" s="82">
        <f t="shared" ref="B10:O10" si="2">SUM(B7:B9)</f>
        <v>4400</v>
      </c>
      <c r="C10" s="82">
        <f t="shared" si="2"/>
        <v>5500</v>
      </c>
      <c r="D10" s="82">
        <f t="shared" si="2"/>
        <v>5500</v>
      </c>
      <c r="E10" s="82">
        <f t="shared" si="2"/>
        <v>6050.0000000000009</v>
      </c>
      <c r="F10" s="82">
        <f t="shared" si="2"/>
        <v>6050.0000000000009</v>
      </c>
      <c r="G10" s="82">
        <f t="shared" si="2"/>
        <v>6600.0000000000009</v>
      </c>
      <c r="H10" s="82">
        <f t="shared" si="2"/>
        <v>7700.0000000000009</v>
      </c>
      <c r="I10" s="82">
        <f t="shared" si="2"/>
        <v>7700.0000000000009</v>
      </c>
      <c r="J10" s="82">
        <f t="shared" si="2"/>
        <v>7700.0000000000009</v>
      </c>
      <c r="K10" s="82">
        <f t="shared" si="2"/>
        <v>6600.0000000000009</v>
      </c>
      <c r="L10" s="82">
        <f t="shared" si="2"/>
        <v>5500</v>
      </c>
      <c r="M10" s="82">
        <f t="shared" si="2"/>
        <v>5500</v>
      </c>
      <c r="N10" s="82">
        <f t="shared" si="2"/>
        <v>74800</v>
      </c>
      <c r="O10" s="91">
        <f t="shared" si="2"/>
        <v>1</v>
      </c>
      <c r="Q10" s="123" t="s">
        <v>75</v>
      </c>
      <c r="R10" s="123"/>
      <c r="S10" s="62" t="s">
        <v>76</v>
      </c>
      <c r="T10" s="63">
        <v>0.11</v>
      </c>
      <c r="U10" s="78">
        <f>U9*T10</f>
        <v>288.53000000000003</v>
      </c>
      <c r="V10" s="94">
        <f>+U10*3</f>
        <v>865.59000000000015</v>
      </c>
      <c r="W10" s="95" t="s">
        <v>87</v>
      </c>
      <c r="X10" s="96"/>
      <c r="Y10" s="72"/>
    </row>
    <row r="11" spans="1:25" s="17" customFormat="1" x14ac:dyDescent="0.2">
      <c r="A11" s="18"/>
      <c r="B11" s="6"/>
      <c r="C11" s="6"/>
      <c r="D11" s="6"/>
      <c r="E11" s="6"/>
      <c r="F11" s="6"/>
      <c r="G11" s="6"/>
      <c r="H11" s="6"/>
      <c r="I11" s="6"/>
      <c r="J11" s="6"/>
      <c r="K11" s="6"/>
      <c r="L11" s="6"/>
      <c r="M11" s="6"/>
      <c r="N11" s="7"/>
      <c r="O11" s="49"/>
      <c r="Q11" s="122"/>
      <c r="R11" s="122"/>
      <c r="S11" s="64"/>
      <c r="T11" s="65"/>
      <c r="U11" s="66"/>
      <c r="V11" s="67"/>
      <c r="W11" s="67"/>
      <c r="X11" s="67"/>
      <c r="Y11" s="67"/>
    </row>
    <row r="12" spans="1:25" s="17" customFormat="1" x14ac:dyDescent="0.2">
      <c r="A12" s="22" t="s">
        <v>11</v>
      </c>
      <c r="B12" s="3"/>
      <c r="C12" s="3"/>
      <c r="D12" s="3"/>
      <c r="E12" s="3"/>
      <c r="F12" s="3"/>
      <c r="G12" s="3"/>
      <c r="H12" s="3"/>
      <c r="I12" s="3"/>
      <c r="J12" s="3"/>
      <c r="K12" s="3"/>
      <c r="L12" s="3"/>
      <c r="M12" s="6"/>
      <c r="N12" s="7"/>
      <c r="O12" s="49"/>
      <c r="Q12" s="67"/>
      <c r="R12" s="67"/>
      <c r="S12" s="67"/>
      <c r="T12" s="67"/>
      <c r="U12" s="67"/>
      <c r="V12" s="67"/>
      <c r="W12" s="67"/>
      <c r="X12" s="67"/>
      <c r="Y12" s="67"/>
    </row>
    <row r="13" spans="1:25" s="17" customFormat="1" x14ac:dyDescent="0.2">
      <c r="A13" s="19" t="s">
        <v>53</v>
      </c>
      <c r="B13" s="5">
        <f>B10*$S13</f>
        <v>1320</v>
      </c>
      <c r="C13" s="5">
        <f t="shared" ref="C13:M13" si="3">C10*$S13</f>
        <v>1650</v>
      </c>
      <c r="D13" s="5">
        <f t="shared" si="3"/>
        <v>1650</v>
      </c>
      <c r="E13" s="5">
        <f t="shared" si="3"/>
        <v>1815.0000000000002</v>
      </c>
      <c r="F13" s="5">
        <f t="shared" si="3"/>
        <v>1815.0000000000002</v>
      </c>
      <c r="G13" s="5">
        <f t="shared" si="3"/>
        <v>1980.0000000000002</v>
      </c>
      <c r="H13" s="5">
        <f t="shared" si="3"/>
        <v>2310</v>
      </c>
      <c r="I13" s="5">
        <f t="shared" si="3"/>
        <v>2310</v>
      </c>
      <c r="J13" s="5">
        <f t="shared" si="3"/>
        <v>2310</v>
      </c>
      <c r="K13" s="5">
        <f t="shared" si="3"/>
        <v>1980.0000000000002</v>
      </c>
      <c r="L13" s="5">
        <f t="shared" si="3"/>
        <v>1650</v>
      </c>
      <c r="M13" s="5">
        <f t="shared" si="3"/>
        <v>1650</v>
      </c>
      <c r="N13" s="80">
        <f t="shared" ref="N13:N25" si="4">SUM(B13:M13)</f>
        <v>22440</v>
      </c>
      <c r="O13" s="90">
        <f>+N13/$N$10</f>
        <v>0.3</v>
      </c>
      <c r="Q13" s="111" t="s">
        <v>81</v>
      </c>
      <c r="R13" s="62" t="s">
        <v>76</v>
      </c>
      <c r="S13" s="97">
        <v>0.3</v>
      </c>
      <c r="T13" s="96" t="s">
        <v>82</v>
      </c>
      <c r="U13" s="67"/>
      <c r="V13" s="67"/>
      <c r="W13" s="67"/>
      <c r="X13" s="67"/>
      <c r="Y13" s="67"/>
    </row>
    <row r="14" spans="1:25" s="17" customFormat="1" x14ac:dyDescent="0.2">
      <c r="A14" s="19" t="s">
        <v>12</v>
      </c>
      <c r="B14" s="5">
        <f>$U$9</f>
        <v>2623</v>
      </c>
      <c r="C14" s="5">
        <f t="shared" ref="C14:M14" si="5">$U$9</f>
        <v>2623</v>
      </c>
      <c r="D14" s="5">
        <f t="shared" si="5"/>
        <v>2623</v>
      </c>
      <c r="E14" s="5">
        <f t="shared" si="5"/>
        <v>2623</v>
      </c>
      <c r="F14" s="5">
        <f t="shared" si="5"/>
        <v>2623</v>
      </c>
      <c r="G14" s="5">
        <f t="shared" si="5"/>
        <v>2623</v>
      </c>
      <c r="H14" s="5">
        <f t="shared" si="5"/>
        <v>2623</v>
      </c>
      <c r="I14" s="5">
        <f t="shared" si="5"/>
        <v>2623</v>
      </c>
      <c r="J14" s="5">
        <f t="shared" si="5"/>
        <v>2623</v>
      </c>
      <c r="K14" s="5">
        <f t="shared" si="5"/>
        <v>2623</v>
      </c>
      <c r="L14" s="5">
        <f t="shared" si="5"/>
        <v>2623</v>
      </c>
      <c r="M14" s="5">
        <f t="shared" si="5"/>
        <v>2623</v>
      </c>
      <c r="N14" s="80">
        <f t="shared" si="4"/>
        <v>31476</v>
      </c>
      <c r="O14" s="90">
        <f t="shared" ref="O14:O25" si="6">+N14/$N$10</f>
        <v>0.42080213903743313</v>
      </c>
      <c r="Q14" s="124" t="s">
        <v>97</v>
      </c>
      <c r="R14" s="124"/>
      <c r="S14" s="124"/>
      <c r="T14" s="124"/>
      <c r="U14" s="124"/>
      <c r="V14" s="124"/>
      <c r="W14" s="67"/>
      <c r="X14" s="67"/>
      <c r="Y14" s="67"/>
    </row>
    <row r="15" spans="1:25" s="17" customFormat="1" x14ac:dyDescent="0.2">
      <c r="A15" s="19" t="s">
        <v>13</v>
      </c>
      <c r="B15" s="5"/>
      <c r="C15" s="5"/>
      <c r="D15" s="5"/>
      <c r="E15" s="5">
        <v>866</v>
      </c>
      <c r="F15" s="5"/>
      <c r="G15" s="5"/>
      <c r="H15" s="5">
        <v>866</v>
      </c>
      <c r="I15" s="5"/>
      <c r="J15" s="5"/>
      <c r="K15" s="5">
        <v>866</v>
      </c>
      <c r="L15" s="5"/>
      <c r="M15" s="5"/>
      <c r="N15" s="80">
        <f t="shared" si="4"/>
        <v>2598</v>
      </c>
      <c r="O15" s="90">
        <f t="shared" si="6"/>
        <v>3.4732620320855612E-2</v>
      </c>
      <c r="Q15" s="67"/>
      <c r="R15" s="67"/>
      <c r="S15" s="67"/>
      <c r="T15" s="67"/>
      <c r="U15" s="67"/>
      <c r="V15" s="67"/>
      <c r="W15" s="67"/>
      <c r="X15" s="67"/>
      <c r="Y15" s="67"/>
    </row>
    <row r="16" spans="1:25" s="17" customFormat="1" x14ac:dyDescent="0.2">
      <c r="A16" s="19" t="s">
        <v>30</v>
      </c>
      <c r="B16" s="5">
        <v>100</v>
      </c>
      <c r="C16" s="5">
        <v>100</v>
      </c>
      <c r="D16" s="5">
        <v>100</v>
      </c>
      <c r="E16" s="5">
        <v>100</v>
      </c>
      <c r="F16" s="5">
        <v>200</v>
      </c>
      <c r="G16" s="5">
        <v>100</v>
      </c>
      <c r="H16" s="5">
        <v>100</v>
      </c>
      <c r="I16" s="5">
        <v>100</v>
      </c>
      <c r="J16" s="5">
        <v>200</v>
      </c>
      <c r="K16" s="5">
        <v>100</v>
      </c>
      <c r="L16" s="5">
        <v>100</v>
      </c>
      <c r="M16" s="5">
        <v>100</v>
      </c>
      <c r="N16" s="80">
        <f t="shared" si="4"/>
        <v>1400</v>
      </c>
      <c r="O16" s="90">
        <f t="shared" si="6"/>
        <v>1.871657754010695E-2</v>
      </c>
      <c r="P16" s="18"/>
      <c r="Q16" s="67"/>
      <c r="R16" s="67"/>
      <c r="S16" s="67"/>
      <c r="T16" s="67"/>
      <c r="U16" s="67"/>
      <c r="V16" s="67"/>
      <c r="W16" s="67"/>
      <c r="X16" s="67"/>
      <c r="Y16" s="67"/>
    </row>
    <row r="17" spans="1:26" s="17" customFormat="1" x14ac:dyDescent="0.2">
      <c r="A17" s="19" t="s">
        <v>14</v>
      </c>
      <c r="B17" s="5"/>
      <c r="C17" s="5"/>
      <c r="D17" s="5"/>
      <c r="E17" s="5">
        <v>50</v>
      </c>
      <c r="F17" s="5"/>
      <c r="G17" s="5">
        <v>50</v>
      </c>
      <c r="H17" s="5"/>
      <c r="I17" s="5">
        <v>50</v>
      </c>
      <c r="J17" s="5"/>
      <c r="K17" s="5">
        <v>50</v>
      </c>
      <c r="L17" s="5"/>
      <c r="M17" s="5">
        <v>50</v>
      </c>
      <c r="N17" s="80">
        <f t="shared" si="4"/>
        <v>250</v>
      </c>
      <c r="O17" s="90">
        <f t="shared" si="6"/>
        <v>3.3422459893048127E-3</v>
      </c>
      <c r="P17" s="18"/>
      <c r="Q17" s="67"/>
      <c r="R17" s="67"/>
      <c r="S17" s="67"/>
      <c r="T17" s="67"/>
      <c r="U17" s="67"/>
      <c r="V17" s="67"/>
      <c r="W17" s="67"/>
      <c r="X17" s="67"/>
      <c r="Y17" s="67"/>
    </row>
    <row r="18" spans="1:26" s="17" customFormat="1" x14ac:dyDescent="0.2">
      <c r="A18" s="19" t="s">
        <v>32</v>
      </c>
      <c r="B18" s="5">
        <v>500</v>
      </c>
      <c r="C18" s="5">
        <v>100</v>
      </c>
      <c r="D18" s="5">
        <v>100</v>
      </c>
      <c r="E18" s="5">
        <v>100</v>
      </c>
      <c r="F18" s="5">
        <v>500</v>
      </c>
      <c r="G18" s="5">
        <v>100</v>
      </c>
      <c r="H18" s="5">
        <v>100</v>
      </c>
      <c r="I18" s="5">
        <v>100</v>
      </c>
      <c r="J18" s="5">
        <v>500</v>
      </c>
      <c r="K18" s="5">
        <v>100</v>
      </c>
      <c r="L18" s="5">
        <v>100</v>
      </c>
      <c r="M18" s="5">
        <v>100</v>
      </c>
      <c r="N18" s="80">
        <f t="shared" si="4"/>
        <v>2400</v>
      </c>
      <c r="O18" s="90">
        <f t="shared" si="6"/>
        <v>3.2085561497326207E-2</v>
      </c>
      <c r="P18" s="18"/>
      <c r="Q18" s="67"/>
      <c r="R18" s="67"/>
      <c r="S18" s="67"/>
      <c r="T18" s="67"/>
      <c r="U18" s="67"/>
      <c r="V18" s="67"/>
      <c r="W18" s="67"/>
      <c r="X18" s="67"/>
      <c r="Y18" s="67"/>
    </row>
    <row r="19" spans="1:26" s="17" customFormat="1" x14ac:dyDescent="0.2">
      <c r="A19" s="19" t="s">
        <v>31</v>
      </c>
      <c r="B19" s="5"/>
      <c r="C19" s="5"/>
      <c r="D19" s="5"/>
      <c r="E19" s="5"/>
      <c r="F19" s="5"/>
      <c r="G19" s="5"/>
      <c r="H19" s="5"/>
      <c r="I19" s="5"/>
      <c r="J19" s="5"/>
      <c r="K19" s="5"/>
      <c r="L19" s="5"/>
      <c r="M19" s="5"/>
      <c r="N19" s="80">
        <f t="shared" si="4"/>
        <v>0</v>
      </c>
      <c r="O19" s="90">
        <f t="shared" si="6"/>
        <v>0</v>
      </c>
      <c r="P19" s="18"/>
      <c r="Q19" s="124" t="s">
        <v>88</v>
      </c>
      <c r="R19" s="124"/>
      <c r="S19" s="124"/>
      <c r="T19" s="124"/>
      <c r="U19" s="124"/>
      <c r="V19" s="124"/>
      <c r="W19" s="124"/>
      <c r="X19" s="124"/>
      <c r="Y19" s="67"/>
    </row>
    <row r="20" spans="1:26" s="17" customFormat="1" x14ac:dyDescent="0.2">
      <c r="A20" s="19" t="s">
        <v>25</v>
      </c>
      <c r="B20" s="5"/>
      <c r="C20" s="5"/>
      <c r="D20" s="5"/>
      <c r="E20" s="5">
        <v>1000</v>
      </c>
      <c r="F20" s="5"/>
      <c r="G20" s="5"/>
      <c r="H20" s="5"/>
      <c r="I20" s="5"/>
      <c r="J20" s="5"/>
      <c r="K20" s="5"/>
      <c r="L20" s="5"/>
      <c r="M20" s="9"/>
      <c r="N20" s="80">
        <f t="shared" si="4"/>
        <v>1000</v>
      </c>
      <c r="O20" s="90">
        <f t="shared" si="6"/>
        <v>1.3368983957219251E-2</v>
      </c>
      <c r="P20" s="18"/>
      <c r="Q20" s="67"/>
      <c r="R20" s="67"/>
      <c r="S20" s="67"/>
      <c r="T20" s="67"/>
      <c r="U20" s="67"/>
      <c r="V20" s="67"/>
      <c r="W20" s="67"/>
      <c r="X20" s="67"/>
      <c r="Y20" s="67"/>
    </row>
    <row r="21" spans="1:26" s="17" customFormat="1" x14ac:dyDescent="0.2">
      <c r="A21" s="20" t="s">
        <v>15</v>
      </c>
      <c r="B21" s="5">
        <v>1000</v>
      </c>
      <c r="C21" s="5">
        <v>1000</v>
      </c>
      <c r="D21" s="5">
        <v>1000</v>
      </c>
      <c r="E21" s="5">
        <v>1000</v>
      </c>
      <c r="F21" s="5">
        <v>1000</v>
      </c>
      <c r="G21" s="5">
        <v>1000</v>
      </c>
      <c r="H21" s="5">
        <v>1000</v>
      </c>
      <c r="I21" s="5">
        <v>1000</v>
      </c>
      <c r="J21" s="5">
        <v>1000</v>
      </c>
      <c r="K21" s="5">
        <v>1000</v>
      </c>
      <c r="L21" s="5">
        <v>1000</v>
      </c>
      <c r="M21" s="5">
        <v>1000</v>
      </c>
      <c r="N21" s="80">
        <f t="shared" si="4"/>
        <v>12000</v>
      </c>
      <c r="O21" s="90">
        <f t="shared" si="6"/>
        <v>0.16042780748663102</v>
      </c>
      <c r="P21" s="18"/>
      <c r="Q21" s="67"/>
      <c r="R21" s="67"/>
      <c r="S21" s="67"/>
      <c r="T21" s="67"/>
      <c r="U21" s="67"/>
      <c r="V21" s="67"/>
      <c r="W21" s="67"/>
      <c r="X21" s="67"/>
      <c r="Y21" s="67"/>
    </row>
    <row r="22" spans="1:26" s="17" customFormat="1" ht="13.5" thickBot="1" x14ac:dyDescent="0.25">
      <c r="A22" s="19" t="s">
        <v>22</v>
      </c>
      <c r="B22" s="8">
        <v>30</v>
      </c>
      <c r="C22" s="8">
        <v>30</v>
      </c>
      <c r="D22" s="8">
        <v>30</v>
      </c>
      <c r="E22" s="8">
        <v>30</v>
      </c>
      <c r="F22" s="8">
        <v>30</v>
      </c>
      <c r="G22" s="8">
        <v>30</v>
      </c>
      <c r="H22" s="8">
        <v>30</v>
      </c>
      <c r="I22" s="8">
        <v>30</v>
      </c>
      <c r="J22" s="8">
        <v>30</v>
      </c>
      <c r="K22" s="8">
        <v>30</v>
      </c>
      <c r="L22" s="8">
        <v>30</v>
      </c>
      <c r="M22" s="8">
        <v>30</v>
      </c>
      <c r="N22" s="80">
        <f t="shared" si="4"/>
        <v>360</v>
      </c>
      <c r="O22" s="90">
        <f t="shared" si="6"/>
        <v>4.8128342245989308E-3</v>
      </c>
      <c r="P22" s="18"/>
      <c r="Q22" s="67"/>
      <c r="R22" s="67"/>
      <c r="S22" s="67"/>
      <c r="T22" s="67"/>
      <c r="U22" s="67"/>
      <c r="V22" s="67"/>
      <c r="W22" s="67"/>
      <c r="X22" s="67"/>
      <c r="Y22" s="67"/>
    </row>
    <row r="23" spans="1:26" s="18" customFormat="1" ht="13.5" customHeight="1" x14ac:dyDescent="0.2">
      <c r="A23" s="19" t="s">
        <v>26</v>
      </c>
      <c r="B23" s="5">
        <f>$X$27</f>
        <v>100</v>
      </c>
      <c r="C23" s="5">
        <f t="shared" ref="C23:M23" si="7">$X$27</f>
        <v>100</v>
      </c>
      <c r="D23" s="5">
        <f t="shared" si="7"/>
        <v>100</v>
      </c>
      <c r="E23" s="5">
        <f t="shared" si="7"/>
        <v>100</v>
      </c>
      <c r="F23" s="5">
        <f t="shared" si="7"/>
        <v>100</v>
      </c>
      <c r="G23" s="5">
        <f t="shared" si="7"/>
        <v>100</v>
      </c>
      <c r="H23" s="5">
        <f t="shared" si="7"/>
        <v>100</v>
      </c>
      <c r="I23" s="5">
        <f t="shared" si="7"/>
        <v>100</v>
      </c>
      <c r="J23" s="5">
        <f t="shared" si="7"/>
        <v>100</v>
      </c>
      <c r="K23" s="5">
        <f t="shared" si="7"/>
        <v>100</v>
      </c>
      <c r="L23" s="5">
        <f t="shared" si="7"/>
        <v>100</v>
      </c>
      <c r="M23" s="5">
        <f t="shared" si="7"/>
        <v>100</v>
      </c>
      <c r="N23" s="80">
        <f t="shared" si="4"/>
        <v>1200</v>
      </c>
      <c r="O23" s="90">
        <f t="shared" si="6"/>
        <v>1.6042780748663103E-2</v>
      </c>
      <c r="Q23" s="69" t="s">
        <v>91</v>
      </c>
      <c r="R23" s="70"/>
      <c r="S23" s="70"/>
      <c r="T23" s="70"/>
      <c r="U23" s="98" t="s">
        <v>58</v>
      </c>
      <c r="V23" s="74"/>
      <c r="W23" s="101" t="s">
        <v>57</v>
      </c>
      <c r="X23" s="92">
        <f>V23/12</f>
        <v>0</v>
      </c>
      <c r="Y23" s="104" t="s">
        <v>59</v>
      </c>
      <c r="Z23" s="4"/>
    </row>
    <row r="24" spans="1:26" s="18" customFormat="1" ht="13.5" customHeight="1" x14ac:dyDescent="0.2">
      <c r="A24" s="19" t="s">
        <v>27</v>
      </c>
      <c r="B24" s="5">
        <v>0</v>
      </c>
      <c r="C24" s="5"/>
      <c r="D24" s="5"/>
      <c r="E24" s="5"/>
      <c r="F24" s="5"/>
      <c r="G24" s="5"/>
      <c r="H24" s="5"/>
      <c r="I24" s="5"/>
      <c r="J24" s="5"/>
      <c r="K24" s="5"/>
      <c r="L24" s="5"/>
      <c r="M24" s="9"/>
      <c r="N24" s="80">
        <f t="shared" si="4"/>
        <v>0</v>
      </c>
      <c r="O24" s="90">
        <f t="shared" si="6"/>
        <v>0</v>
      </c>
      <c r="Q24" s="71" t="s">
        <v>93</v>
      </c>
      <c r="R24" s="70"/>
      <c r="S24" s="70"/>
      <c r="T24" s="70"/>
      <c r="U24" s="99" t="s">
        <v>54</v>
      </c>
      <c r="V24" s="74"/>
      <c r="W24" s="75" t="s">
        <v>57</v>
      </c>
      <c r="X24" s="79">
        <f>V24/12</f>
        <v>0</v>
      </c>
      <c r="Y24" s="105" t="s">
        <v>59</v>
      </c>
      <c r="Z24" s="1"/>
    </row>
    <row r="25" spans="1:26" s="18" customFormat="1" ht="13.5" customHeight="1" thickBot="1" x14ac:dyDescent="0.25">
      <c r="A25" s="19" t="s">
        <v>45</v>
      </c>
      <c r="B25" s="5"/>
      <c r="C25" s="5"/>
      <c r="D25" s="5">
        <v>500</v>
      </c>
      <c r="E25" s="5"/>
      <c r="F25" s="5"/>
      <c r="G25" s="5"/>
      <c r="H25" s="5"/>
      <c r="I25" s="5"/>
      <c r="J25" s="5"/>
      <c r="K25" s="5"/>
      <c r="L25" s="5"/>
      <c r="M25" s="9"/>
      <c r="N25" s="80">
        <f t="shared" si="4"/>
        <v>500</v>
      </c>
      <c r="O25" s="90">
        <f t="shared" si="6"/>
        <v>6.6844919786096255E-3</v>
      </c>
      <c r="Q25" s="71" t="s">
        <v>92</v>
      </c>
      <c r="R25" s="70"/>
      <c r="S25" s="70"/>
      <c r="T25" s="70"/>
      <c r="U25" s="99" t="s">
        <v>55</v>
      </c>
      <c r="V25" s="74">
        <v>1200</v>
      </c>
      <c r="W25" s="75" t="s">
        <v>57</v>
      </c>
      <c r="X25" s="79">
        <f>V25/12</f>
        <v>100</v>
      </c>
      <c r="Y25" s="105" t="s">
        <v>59</v>
      </c>
      <c r="Z25" s="1"/>
    </row>
    <row r="26" spans="1:26" s="22" customFormat="1" ht="15.75" customHeight="1" thickBot="1" x14ac:dyDescent="0.25">
      <c r="A26" s="37" t="s">
        <v>16</v>
      </c>
      <c r="B26" s="82">
        <f t="shared" ref="B26:O26" si="8">SUM(B13:B25)</f>
        <v>5673</v>
      </c>
      <c r="C26" s="82">
        <f t="shared" si="8"/>
        <v>5603</v>
      </c>
      <c r="D26" s="82">
        <f t="shared" si="8"/>
        <v>6103</v>
      </c>
      <c r="E26" s="82">
        <f t="shared" si="8"/>
        <v>7684</v>
      </c>
      <c r="F26" s="82">
        <f t="shared" si="8"/>
        <v>6268</v>
      </c>
      <c r="G26" s="82">
        <f t="shared" si="8"/>
        <v>5983</v>
      </c>
      <c r="H26" s="82">
        <f t="shared" si="8"/>
        <v>7129</v>
      </c>
      <c r="I26" s="82">
        <f t="shared" si="8"/>
        <v>6313</v>
      </c>
      <c r="J26" s="82">
        <f t="shared" si="8"/>
        <v>6763</v>
      </c>
      <c r="K26" s="82">
        <f t="shared" si="8"/>
        <v>6849</v>
      </c>
      <c r="L26" s="82">
        <f t="shared" si="8"/>
        <v>5603</v>
      </c>
      <c r="M26" s="82">
        <f t="shared" si="8"/>
        <v>5653</v>
      </c>
      <c r="N26" s="82">
        <f t="shared" si="8"/>
        <v>75624</v>
      </c>
      <c r="O26" s="91">
        <f t="shared" si="8"/>
        <v>1.0110160427807484</v>
      </c>
      <c r="Q26" s="70"/>
      <c r="R26" s="70"/>
      <c r="S26" s="70"/>
      <c r="T26" s="70"/>
      <c r="U26" s="99" t="s">
        <v>35</v>
      </c>
      <c r="V26" s="74"/>
      <c r="W26" s="75" t="s">
        <v>57</v>
      </c>
      <c r="X26" s="79">
        <f>V26/12</f>
        <v>0</v>
      </c>
      <c r="Y26" s="105" t="s">
        <v>59</v>
      </c>
      <c r="Z26" s="1"/>
    </row>
    <row r="27" spans="1:26" s="17" customFormat="1" ht="20.25" customHeight="1" thickBot="1" x14ac:dyDescent="0.25">
      <c r="A27" s="23" t="s">
        <v>17</v>
      </c>
      <c r="B27" s="83">
        <f t="shared" ref="B27:N27" si="9">B10-B26</f>
        <v>-1273</v>
      </c>
      <c r="C27" s="83">
        <f t="shared" si="9"/>
        <v>-103</v>
      </c>
      <c r="D27" s="83">
        <f t="shared" si="9"/>
        <v>-603</v>
      </c>
      <c r="E27" s="83">
        <f t="shared" si="9"/>
        <v>-1633.9999999999991</v>
      </c>
      <c r="F27" s="83">
        <f t="shared" si="9"/>
        <v>-217.99999999999909</v>
      </c>
      <c r="G27" s="83">
        <f t="shared" si="9"/>
        <v>617.00000000000091</v>
      </c>
      <c r="H27" s="83">
        <f t="shared" si="9"/>
        <v>571.00000000000091</v>
      </c>
      <c r="I27" s="83">
        <f t="shared" si="9"/>
        <v>1387.0000000000009</v>
      </c>
      <c r="J27" s="83">
        <f t="shared" si="9"/>
        <v>937.00000000000091</v>
      </c>
      <c r="K27" s="83">
        <f t="shared" si="9"/>
        <v>-248.99999999999909</v>
      </c>
      <c r="L27" s="83">
        <f t="shared" si="9"/>
        <v>-103</v>
      </c>
      <c r="M27" s="83">
        <f t="shared" si="9"/>
        <v>-153</v>
      </c>
      <c r="N27" s="83">
        <f t="shared" si="9"/>
        <v>-824</v>
      </c>
      <c r="O27" s="50"/>
      <c r="P27" s="44"/>
      <c r="Q27" s="70"/>
      <c r="R27" s="70"/>
      <c r="S27" s="70"/>
      <c r="T27" s="70"/>
      <c r="U27" s="100"/>
      <c r="V27" s="103"/>
      <c r="W27" s="102" t="s">
        <v>56</v>
      </c>
      <c r="X27" s="93">
        <f>SUM(X23:X26)</f>
        <v>100</v>
      </c>
      <c r="Y27" s="106"/>
      <c r="Z27" s="1"/>
    </row>
    <row r="28" spans="1:26" s="17" customFormat="1" x14ac:dyDescent="0.2">
      <c r="A28" s="24"/>
      <c r="B28" s="6"/>
      <c r="C28" s="6"/>
      <c r="D28" s="6"/>
      <c r="E28" s="6"/>
      <c r="F28" s="6"/>
      <c r="G28" s="6"/>
      <c r="H28" s="6"/>
      <c r="I28" s="6"/>
      <c r="J28" s="6"/>
      <c r="K28" s="6"/>
      <c r="L28" s="6"/>
      <c r="M28" s="6"/>
      <c r="N28" s="7"/>
      <c r="O28" s="49"/>
      <c r="Q28" s="67"/>
      <c r="R28" s="67"/>
      <c r="S28" s="67"/>
      <c r="T28" s="67"/>
      <c r="U28" s="70" t="s">
        <v>48</v>
      </c>
      <c r="V28" s="67"/>
      <c r="W28" s="67"/>
      <c r="X28" s="67"/>
      <c r="Y28" s="67"/>
    </row>
    <row r="29" spans="1:26" s="17" customFormat="1" x14ac:dyDescent="0.2">
      <c r="A29" s="22" t="s">
        <v>18</v>
      </c>
      <c r="B29" s="3"/>
      <c r="C29" s="3"/>
      <c r="D29" s="3"/>
      <c r="E29" s="3"/>
      <c r="F29" s="3"/>
      <c r="G29" s="3"/>
      <c r="H29" s="3"/>
      <c r="I29" s="3"/>
      <c r="J29" s="3"/>
      <c r="K29" s="3"/>
      <c r="L29" s="3"/>
      <c r="M29" s="6"/>
      <c r="N29" s="7"/>
      <c r="O29" s="49"/>
      <c r="Q29" s="124" t="s">
        <v>95</v>
      </c>
      <c r="R29" s="124"/>
      <c r="S29" s="124"/>
      <c r="T29" s="124"/>
      <c r="U29" s="124"/>
      <c r="V29" s="124"/>
      <c r="W29" s="124"/>
      <c r="X29" s="124"/>
      <c r="Y29" s="124"/>
    </row>
    <row r="30" spans="1:26" s="17" customFormat="1" x14ac:dyDescent="0.2">
      <c r="A30" s="19" t="s">
        <v>19</v>
      </c>
      <c r="B30" s="5"/>
      <c r="C30" s="5"/>
      <c r="D30" s="5"/>
      <c r="E30" s="5"/>
      <c r="F30" s="5"/>
      <c r="G30" s="5"/>
      <c r="H30" s="5"/>
      <c r="I30" s="5"/>
      <c r="J30" s="5"/>
      <c r="K30" s="5"/>
      <c r="L30" s="5"/>
      <c r="M30" s="9"/>
      <c r="N30" s="80"/>
      <c r="O30" s="90">
        <f>+N30/$N$10</f>
        <v>0</v>
      </c>
      <c r="Q30" s="124" t="s">
        <v>94</v>
      </c>
      <c r="R30" s="124"/>
      <c r="S30" s="124"/>
      <c r="T30" s="124"/>
      <c r="U30" s="124"/>
      <c r="V30" s="124"/>
      <c r="W30" s="124"/>
      <c r="X30" s="124"/>
      <c r="Y30" s="124"/>
    </row>
    <row r="31" spans="1:26" s="17" customFormat="1" x14ac:dyDescent="0.2">
      <c r="A31" s="19" t="s">
        <v>52</v>
      </c>
      <c r="B31" s="5"/>
      <c r="C31" s="5"/>
      <c r="D31" s="5"/>
      <c r="E31" s="5"/>
      <c r="F31" s="5"/>
      <c r="G31" s="5"/>
      <c r="H31" s="5"/>
      <c r="I31" s="5"/>
      <c r="J31" s="5"/>
      <c r="K31" s="5"/>
      <c r="L31" s="5"/>
      <c r="M31" s="9"/>
      <c r="N31" s="80"/>
      <c r="O31" s="90">
        <f>+N31/$N$10</f>
        <v>0</v>
      </c>
      <c r="Q31" s="67"/>
      <c r="R31" s="67"/>
      <c r="S31" s="67"/>
      <c r="T31" s="67"/>
      <c r="U31" s="67"/>
      <c r="V31" s="67"/>
      <c r="W31" s="67"/>
      <c r="X31" s="67"/>
      <c r="Y31" s="67"/>
    </row>
    <row r="32" spans="1:26" s="17" customFormat="1" x14ac:dyDescent="0.2">
      <c r="A32" s="19" t="s">
        <v>46</v>
      </c>
      <c r="B32" s="5">
        <v>243</v>
      </c>
      <c r="C32" s="5">
        <v>243</v>
      </c>
      <c r="D32" s="5">
        <v>243</v>
      </c>
      <c r="E32" s="5">
        <v>243</v>
      </c>
      <c r="F32" s="5">
        <v>243</v>
      </c>
      <c r="G32" s="5">
        <v>243</v>
      </c>
      <c r="H32" s="5">
        <v>243</v>
      </c>
      <c r="I32" s="5">
        <v>243</v>
      </c>
      <c r="J32" s="5">
        <v>243</v>
      </c>
      <c r="K32" s="5">
        <v>243</v>
      </c>
      <c r="L32" s="5">
        <v>243</v>
      </c>
      <c r="M32" s="5">
        <v>243</v>
      </c>
      <c r="N32" s="80">
        <f>SUM(B32:M32)</f>
        <v>2916</v>
      </c>
      <c r="O32" s="90">
        <f>+N32/$N$10</f>
        <v>3.8983957219251339E-2</v>
      </c>
      <c r="Q32" s="67"/>
      <c r="R32" s="67"/>
      <c r="S32" s="67"/>
      <c r="T32" s="67"/>
      <c r="U32" s="67"/>
      <c r="V32" s="67"/>
      <c r="W32" s="67"/>
      <c r="X32" s="67"/>
      <c r="Y32" s="67"/>
    </row>
    <row r="33" spans="1:25" s="17" customFormat="1" ht="13.5" thickBot="1" x14ac:dyDescent="0.25">
      <c r="A33" s="21" t="s">
        <v>47</v>
      </c>
      <c r="B33" s="5">
        <v>0</v>
      </c>
      <c r="C33" s="5">
        <v>0</v>
      </c>
      <c r="D33" s="5">
        <v>0</v>
      </c>
      <c r="E33" s="5">
        <v>0</v>
      </c>
      <c r="F33" s="5">
        <v>0</v>
      </c>
      <c r="G33" s="5">
        <v>0</v>
      </c>
      <c r="H33" s="5">
        <v>0</v>
      </c>
      <c r="I33" s="5">
        <v>0</v>
      </c>
      <c r="J33" s="5">
        <v>0</v>
      </c>
      <c r="K33" s="5">
        <v>0</v>
      </c>
      <c r="L33" s="5">
        <v>0</v>
      </c>
      <c r="M33" s="5">
        <v>0</v>
      </c>
      <c r="N33" s="80">
        <f>SUM(B33:M33)</f>
        <v>0</v>
      </c>
      <c r="O33" s="90">
        <f>+N33/$N$10</f>
        <v>0</v>
      </c>
      <c r="Q33" s="72" t="s">
        <v>96</v>
      </c>
      <c r="R33" s="67"/>
      <c r="S33" s="67"/>
      <c r="T33" s="67"/>
      <c r="U33" s="67"/>
      <c r="V33" s="67"/>
      <c r="W33" s="67"/>
      <c r="X33" s="67"/>
      <c r="Y33" s="67"/>
    </row>
    <row r="34" spans="1:25" s="17" customFormat="1" ht="13.5" thickBot="1" x14ac:dyDescent="0.25">
      <c r="A34" s="38" t="s">
        <v>20</v>
      </c>
      <c r="B34" s="83">
        <f>B27+B30+B31-B32-B33</f>
        <v>-1516</v>
      </c>
      <c r="C34" s="83">
        <f t="shared" ref="C34:M34" si="10">C27+C30+C31-C32-C33</f>
        <v>-346</v>
      </c>
      <c r="D34" s="83">
        <f t="shared" si="10"/>
        <v>-846</v>
      </c>
      <c r="E34" s="83">
        <f t="shared" si="10"/>
        <v>-1876.9999999999991</v>
      </c>
      <c r="F34" s="83">
        <f t="shared" si="10"/>
        <v>-460.99999999999909</v>
      </c>
      <c r="G34" s="83">
        <f t="shared" si="10"/>
        <v>374.00000000000091</v>
      </c>
      <c r="H34" s="83">
        <f t="shared" si="10"/>
        <v>328.00000000000091</v>
      </c>
      <c r="I34" s="83">
        <f t="shared" si="10"/>
        <v>1144.0000000000009</v>
      </c>
      <c r="J34" s="83">
        <f t="shared" si="10"/>
        <v>694.00000000000091</v>
      </c>
      <c r="K34" s="83">
        <f t="shared" si="10"/>
        <v>-491.99999999999909</v>
      </c>
      <c r="L34" s="83">
        <f t="shared" si="10"/>
        <v>-346</v>
      </c>
      <c r="M34" s="83">
        <f t="shared" si="10"/>
        <v>-396</v>
      </c>
      <c r="N34" s="83">
        <f>N27+N30+N31-N32-N33</f>
        <v>-3740</v>
      </c>
      <c r="O34" s="51"/>
      <c r="Q34" s="118" t="s">
        <v>86</v>
      </c>
      <c r="R34" s="118"/>
      <c r="S34" s="118"/>
      <c r="T34" s="118"/>
      <c r="U34" s="118"/>
      <c r="V34" s="73">
        <f>+B18+C18+D18+B21+C21+D21+B22+C22+D22+B23+C23+D23+D25+U3+U4</f>
        <v>6181</v>
      </c>
      <c r="W34" s="67"/>
      <c r="X34" s="67"/>
      <c r="Y34" s="67"/>
    </row>
    <row r="35" spans="1:25" s="17" customFormat="1" ht="20.25" customHeight="1" thickBot="1" x14ac:dyDescent="0.25">
      <c r="A35" s="23" t="s">
        <v>21</v>
      </c>
      <c r="B35" s="84">
        <f t="shared" ref="B35:N35" si="11">B4+B34</f>
        <v>-3816</v>
      </c>
      <c r="C35" s="84">
        <f t="shared" si="11"/>
        <v>-4162</v>
      </c>
      <c r="D35" s="84">
        <f t="shared" si="11"/>
        <v>-5008</v>
      </c>
      <c r="E35" s="84">
        <f t="shared" si="11"/>
        <v>-6884.9999999999991</v>
      </c>
      <c r="F35" s="84">
        <f t="shared" si="11"/>
        <v>-7345.9999999999982</v>
      </c>
      <c r="G35" s="84">
        <f t="shared" si="11"/>
        <v>-6971.9999999999973</v>
      </c>
      <c r="H35" s="84">
        <f t="shared" si="11"/>
        <v>-6643.9999999999964</v>
      </c>
      <c r="I35" s="84">
        <f t="shared" si="11"/>
        <v>-5499.9999999999955</v>
      </c>
      <c r="J35" s="84">
        <f t="shared" si="11"/>
        <v>-4805.9999999999945</v>
      </c>
      <c r="K35" s="84">
        <f t="shared" si="11"/>
        <v>-5297.9999999999936</v>
      </c>
      <c r="L35" s="84">
        <f t="shared" si="11"/>
        <v>-5643.9999999999936</v>
      </c>
      <c r="M35" s="85">
        <f t="shared" si="11"/>
        <v>-6039.9999999999936</v>
      </c>
      <c r="N35" s="144">
        <f t="shared" si="11"/>
        <v>-6040</v>
      </c>
      <c r="O35" s="52"/>
      <c r="Q35" s="141" t="s">
        <v>105</v>
      </c>
      <c r="R35" s="141"/>
      <c r="S35" s="141"/>
      <c r="T35" s="141"/>
      <c r="U35" s="141"/>
      <c r="V35" s="141"/>
      <c r="W35" s="141"/>
      <c r="X35" s="141"/>
      <c r="Y35" s="141"/>
    </row>
    <row r="36" spans="1:25" s="18" customFormat="1" x14ac:dyDescent="0.2">
      <c r="A36" s="17"/>
      <c r="B36" s="6"/>
      <c r="C36" s="6"/>
      <c r="D36" s="6"/>
      <c r="E36" s="6"/>
      <c r="F36" s="6"/>
      <c r="G36" s="6"/>
      <c r="H36" s="6"/>
      <c r="I36" s="6"/>
      <c r="J36" s="6"/>
      <c r="K36" s="6"/>
      <c r="L36" s="6"/>
      <c r="M36" s="6"/>
      <c r="N36" s="6"/>
      <c r="O36" s="6"/>
      <c r="Q36" s="142"/>
      <c r="R36" s="142"/>
      <c r="S36" s="142"/>
      <c r="T36" s="142"/>
      <c r="U36" s="142"/>
      <c r="V36" s="142"/>
      <c r="W36" s="142"/>
      <c r="X36" s="142"/>
      <c r="Y36" s="142"/>
    </row>
    <row r="37" spans="1:25" s="17" customFormat="1" x14ac:dyDescent="0.2">
      <c r="A37" s="13"/>
      <c r="B37" s="117" t="s">
        <v>89</v>
      </c>
      <c r="C37" s="117"/>
      <c r="D37" s="117"/>
      <c r="E37" s="117"/>
      <c r="F37" s="117"/>
      <c r="G37" s="117"/>
      <c r="H37" s="117"/>
      <c r="I37" s="117"/>
      <c r="J37" s="117"/>
      <c r="K37" s="117"/>
      <c r="Q37" s="142"/>
      <c r="R37" s="142"/>
      <c r="S37" s="142"/>
      <c r="T37" s="142"/>
      <c r="U37" s="142"/>
      <c r="V37" s="142"/>
      <c r="W37" s="142"/>
      <c r="X37" s="142"/>
      <c r="Y37" s="142"/>
    </row>
    <row r="38" spans="1:25" x14ac:dyDescent="0.2">
      <c r="B38" s="117" t="s">
        <v>80</v>
      </c>
      <c r="C38" s="117"/>
      <c r="D38" s="117"/>
      <c r="E38" s="117"/>
      <c r="F38" s="117"/>
      <c r="G38" s="117"/>
      <c r="H38" s="117"/>
      <c r="I38" s="117"/>
      <c r="J38" s="117"/>
      <c r="Q38" s="142"/>
      <c r="R38" s="142"/>
      <c r="S38" s="142"/>
      <c r="T38" s="142"/>
      <c r="U38" s="142"/>
      <c r="V38" s="142"/>
      <c r="W38" s="142"/>
      <c r="X38" s="142"/>
      <c r="Y38" s="142"/>
    </row>
    <row r="39" spans="1:25" x14ac:dyDescent="0.2">
      <c r="B39" s="22" t="s">
        <v>90</v>
      </c>
      <c r="Q39" s="142"/>
      <c r="R39" s="142"/>
      <c r="S39" s="142"/>
      <c r="T39" s="142"/>
      <c r="U39" s="142"/>
      <c r="V39" s="142"/>
      <c r="W39" s="142"/>
      <c r="X39" s="142"/>
      <c r="Y39" s="142"/>
    </row>
    <row r="40" spans="1:25" x14ac:dyDescent="0.2">
      <c r="Q40" s="142"/>
      <c r="R40" s="142"/>
      <c r="S40" s="142"/>
      <c r="T40" s="142"/>
      <c r="U40" s="142"/>
      <c r="V40" s="142"/>
      <c r="W40" s="142"/>
      <c r="X40" s="142"/>
      <c r="Y40" s="142"/>
    </row>
    <row r="41" spans="1:25" x14ac:dyDescent="0.2">
      <c r="Q41" s="142"/>
      <c r="R41" s="142"/>
      <c r="S41" s="142"/>
      <c r="T41" s="142"/>
      <c r="U41" s="142"/>
      <c r="V41" s="142"/>
      <c r="W41" s="142"/>
      <c r="X41" s="142"/>
      <c r="Y41" s="142"/>
    </row>
    <row r="42" spans="1:25" x14ac:dyDescent="0.2">
      <c r="Q42" s="142"/>
      <c r="R42" s="142"/>
      <c r="S42" s="142"/>
      <c r="T42" s="142"/>
      <c r="U42" s="142"/>
      <c r="V42" s="142"/>
      <c r="W42" s="142"/>
      <c r="X42" s="142"/>
      <c r="Y42" s="142"/>
    </row>
    <row r="43" spans="1:25" ht="13.5" thickBot="1" x14ac:dyDescent="0.25">
      <c r="Q43" s="142"/>
      <c r="R43" s="142"/>
      <c r="S43" s="142"/>
      <c r="T43" s="142"/>
      <c r="U43" s="142"/>
      <c r="V43" s="142"/>
      <c r="W43" s="142"/>
      <c r="X43" s="142"/>
      <c r="Y43" s="142"/>
    </row>
    <row r="44" spans="1:25" ht="27.75" customHeight="1" x14ac:dyDescent="0.2">
      <c r="B44" s="126" t="s">
        <v>107</v>
      </c>
      <c r="C44" s="127"/>
      <c r="D44" s="127"/>
      <c r="E44" s="127"/>
      <c r="F44" s="127"/>
      <c r="G44" s="127"/>
      <c r="H44" s="127"/>
      <c r="I44" s="127"/>
      <c r="J44" s="127"/>
      <c r="K44" s="127"/>
      <c r="L44" s="127"/>
      <c r="M44" s="127"/>
      <c r="N44" s="127"/>
      <c r="O44" s="128"/>
      <c r="Q44" s="142"/>
      <c r="R44" s="142"/>
      <c r="S44" s="142"/>
      <c r="T44" s="142"/>
      <c r="U44" s="142"/>
      <c r="V44" s="142"/>
      <c r="W44" s="142"/>
      <c r="X44" s="142"/>
      <c r="Y44" s="142"/>
    </row>
    <row r="45" spans="1:25" ht="13.5" thickBot="1" x14ac:dyDescent="0.25">
      <c r="B45" s="129"/>
      <c r="C45" s="130"/>
      <c r="D45" s="130"/>
      <c r="E45" s="130"/>
      <c r="F45" s="130"/>
      <c r="G45" s="130"/>
      <c r="H45" s="130"/>
      <c r="I45" s="130"/>
      <c r="J45" s="130"/>
      <c r="K45" s="130"/>
      <c r="L45" s="130"/>
      <c r="M45" s="130"/>
      <c r="N45" s="130"/>
      <c r="O45" s="131"/>
      <c r="Q45" s="142"/>
      <c r="R45" s="142"/>
      <c r="S45" s="142"/>
      <c r="T45" s="142"/>
      <c r="U45" s="142"/>
      <c r="V45" s="142"/>
      <c r="W45" s="142"/>
      <c r="X45" s="142"/>
      <c r="Y45" s="142"/>
    </row>
    <row r="46" spans="1:25" x14ac:dyDescent="0.2">
      <c r="Q46" s="142"/>
      <c r="R46" s="142"/>
      <c r="S46" s="142"/>
      <c r="T46" s="142"/>
      <c r="U46" s="142"/>
      <c r="V46" s="142"/>
      <c r="W46" s="142"/>
      <c r="X46" s="142"/>
      <c r="Y46" s="142"/>
    </row>
    <row r="47" spans="1:25" x14ac:dyDescent="0.2">
      <c r="Q47" s="142"/>
      <c r="R47" s="142"/>
      <c r="S47" s="142"/>
      <c r="T47" s="142"/>
      <c r="U47" s="142"/>
      <c r="V47" s="142"/>
      <c r="W47" s="142"/>
      <c r="X47" s="142"/>
      <c r="Y47" s="142"/>
    </row>
    <row r="68" ht="13.5" customHeight="1" x14ac:dyDescent="0.2"/>
  </sheetData>
  <mergeCells count="16">
    <mergeCell ref="Q35:Y47"/>
    <mergeCell ref="B37:K37"/>
    <mergeCell ref="B38:J38"/>
    <mergeCell ref="B44:O45"/>
    <mergeCell ref="Q11:R11"/>
    <mergeCell ref="Q14:V14"/>
    <mergeCell ref="Q19:X19"/>
    <mergeCell ref="Q29:Y29"/>
    <mergeCell ref="Q30:Y30"/>
    <mergeCell ref="Q34:U34"/>
    <mergeCell ref="A1:C1"/>
    <mergeCell ref="D1:J1"/>
    <mergeCell ref="Q1:Y1"/>
    <mergeCell ref="B2:N2"/>
    <mergeCell ref="Q9:S9"/>
    <mergeCell ref="Q10:R10"/>
  </mergeCells>
  <pageMargins left="0.47" right="0.45" top="0.56999999999999995" bottom="0.6" header="0.5" footer="0.5"/>
  <pageSetup scale="78" fitToWidth="0" orientation="landscape" r:id="rId1"/>
  <headerFooter alignWithMargins="0"/>
  <rowBreaks count="2" manualBreakCount="2">
    <brk id="40" max="16383" man="1"/>
    <brk id="41" max="16383" man="1"/>
  </rowBreaks>
  <colBreaks count="2" manualBreakCount="2">
    <brk id="16" max="1048575" man="1"/>
    <brk id="27"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1AC6A-C44A-422D-87AE-70861BEC9C94}">
  <dimension ref="A1"/>
  <sheetViews>
    <sheetView zoomScaleNormal="100" workbookViewId="0"/>
  </sheetViews>
  <sheetFormatPr defaultRowHeight="12.75" x14ac:dyDescent="0.2"/>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03A6-0D0F-4BBC-881F-7FF8984CA6F4}">
  <sheetPr>
    <tabColor theme="8" tint="0.39997558519241921"/>
    <pageSetUpPr fitToPage="1"/>
  </sheetPr>
  <dimension ref="A1:C44"/>
  <sheetViews>
    <sheetView zoomScaleNormal="100" zoomScaleSheetLayoutView="100" workbookViewId="0"/>
  </sheetViews>
  <sheetFormatPr defaultRowHeight="12.75" x14ac:dyDescent="0.2"/>
  <cols>
    <col min="1" max="1" width="47" style="1" customWidth="1"/>
    <col min="2" max="2" width="14" style="1" customWidth="1"/>
    <col min="3" max="3" width="28.42578125" style="1" customWidth="1"/>
    <col min="4" max="16384" width="9.140625" style="1"/>
  </cols>
  <sheetData>
    <row r="1" spans="1:3" ht="21.75" customHeight="1" x14ac:dyDescent="0.2">
      <c r="A1" s="2" t="s">
        <v>67</v>
      </c>
      <c r="C1" s="146" t="s">
        <v>100</v>
      </c>
    </row>
    <row r="2" spans="1:3" ht="39" customHeight="1" x14ac:dyDescent="0.2">
      <c r="A2" s="145" t="s">
        <v>111</v>
      </c>
      <c r="C2" s="146"/>
    </row>
    <row r="3" spans="1:3" ht="22.5" customHeight="1" x14ac:dyDescent="0.2">
      <c r="A3" s="6" t="s">
        <v>29</v>
      </c>
      <c r="B3" s="107"/>
      <c r="C3" s="146"/>
    </row>
    <row r="4" spans="1:3" ht="16.5" customHeight="1" x14ac:dyDescent="0.2">
      <c r="A4" s="6" t="s">
        <v>44</v>
      </c>
      <c r="B4" s="107"/>
      <c r="C4" s="53"/>
    </row>
    <row r="5" spans="1:3" ht="25.5" customHeight="1" thickBot="1" x14ac:dyDescent="0.25">
      <c r="A5" s="12" t="s">
        <v>37</v>
      </c>
      <c r="B5" s="42"/>
      <c r="C5" s="147" t="s">
        <v>101</v>
      </c>
    </row>
    <row r="6" spans="1:3" ht="30.75" customHeight="1" thickTop="1" thickBot="1" x14ac:dyDescent="0.25">
      <c r="A6" s="34" t="s">
        <v>68</v>
      </c>
      <c r="B6" s="86">
        <f>SUM(B3:B5)</f>
        <v>0</v>
      </c>
      <c r="C6" s="108" t="s">
        <v>102</v>
      </c>
    </row>
    <row r="7" spans="1:3" ht="15" thickTop="1" x14ac:dyDescent="0.2">
      <c r="C7" s="32"/>
    </row>
    <row r="8" spans="1:3" ht="14.25" x14ac:dyDescent="0.2">
      <c r="A8" s="2" t="s">
        <v>28</v>
      </c>
      <c r="C8" s="32"/>
    </row>
    <row r="9" spans="1:3" ht="25.5" x14ac:dyDescent="0.2">
      <c r="A9" s="31" t="s">
        <v>63</v>
      </c>
      <c r="B9" s="42"/>
    </row>
    <row r="10" spans="1:3" ht="25.5" x14ac:dyDescent="0.2">
      <c r="A10" s="31" t="s">
        <v>64</v>
      </c>
      <c r="B10" s="42"/>
    </row>
    <row r="11" spans="1:3" ht="25.5" x14ac:dyDescent="0.2">
      <c r="A11" s="31" t="s">
        <v>65</v>
      </c>
      <c r="B11" s="42"/>
      <c r="C11" s="32"/>
    </row>
    <row r="12" spans="1:3" ht="25.5" x14ac:dyDescent="0.2">
      <c r="A12" s="31" t="s">
        <v>66</v>
      </c>
      <c r="B12" s="42"/>
      <c r="C12" s="32"/>
    </row>
    <row r="13" spans="1:3" ht="14.25" x14ac:dyDescent="0.2">
      <c r="A13" s="31" t="s">
        <v>38</v>
      </c>
      <c r="B13" s="42"/>
      <c r="C13" s="32"/>
    </row>
    <row r="14" spans="1:3" ht="14.25" x14ac:dyDescent="0.2">
      <c r="A14" s="31" t="s">
        <v>33</v>
      </c>
      <c r="B14" s="42"/>
      <c r="C14" s="32"/>
    </row>
    <row r="15" spans="1:3" ht="14.25" x14ac:dyDescent="0.2">
      <c r="A15" s="3" t="s">
        <v>39</v>
      </c>
      <c r="B15" s="42"/>
      <c r="C15" s="32"/>
    </row>
    <row r="16" spans="1:3" ht="14.25" x14ac:dyDescent="0.2">
      <c r="A16" s="3" t="s">
        <v>40</v>
      </c>
      <c r="B16" s="42"/>
      <c r="C16" s="33"/>
    </row>
    <row r="17" spans="1:3" ht="14.25" x14ac:dyDescent="0.2">
      <c r="A17" s="3" t="s">
        <v>34</v>
      </c>
      <c r="B17" s="42"/>
      <c r="C17" s="32"/>
    </row>
    <row r="18" spans="1:3" ht="14.25" x14ac:dyDescent="0.2">
      <c r="A18" s="3" t="s">
        <v>41</v>
      </c>
      <c r="B18" s="42"/>
      <c r="C18" s="32"/>
    </row>
    <row r="19" spans="1:3" ht="14.25" x14ac:dyDescent="0.2">
      <c r="A19" s="3" t="s">
        <v>42</v>
      </c>
      <c r="B19" s="43"/>
      <c r="C19" s="32"/>
    </row>
    <row r="20" spans="1:3" ht="14.25" x14ac:dyDescent="0.2">
      <c r="A20" s="3" t="s">
        <v>85</v>
      </c>
      <c r="B20" s="43"/>
      <c r="C20" s="32"/>
    </row>
    <row r="21" spans="1:3" x14ac:dyDescent="0.2">
      <c r="A21" s="3" t="s">
        <v>35</v>
      </c>
      <c r="B21" s="43"/>
      <c r="C21" s="114" t="s">
        <v>71</v>
      </c>
    </row>
    <row r="22" spans="1:3" ht="13.5" thickBot="1" x14ac:dyDescent="0.25">
      <c r="A22" s="12" t="s">
        <v>60</v>
      </c>
      <c r="B22" s="109"/>
      <c r="C22" s="114"/>
    </row>
    <row r="23" spans="1:3" ht="18.75" customHeight="1" thickTop="1" thickBot="1" x14ac:dyDescent="0.25">
      <c r="A23" s="35" t="s">
        <v>36</v>
      </c>
      <c r="B23" s="86">
        <f>SUM(B9:B22)</f>
        <v>0</v>
      </c>
    </row>
    <row r="24" spans="1:3" ht="14.25" thickTop="1" thickBot="1" x14ac:dyDescent="0.25"/>
    <row r="25" spans="1:3" ht="29.25" customHeight="1" thickTop="1" thickBot="1" x14ac:dyDescent="0.25">
      <c r="A25" s="35" t="s">
        <v>43</v>
      </c>
      <c r="B25" s="87">
        <f>B23-B6</f>
        <v>0</v>
      </c>
      <c r="C25" s="148" t="s">
        <v>69</v>
      </c>
    </row>
    <row r="26" spans="1:3" ht="13.5" thickTop="1" x14ac:dyDescent="0.2">
      <c r="A26" s="3"/>
      <c r="C26" s="148"/>
    </row>
    <row r="28" spans="1:3" ht="59.25" customHeight="1" x14ac:dyDescent="0.2">
      <c r="A28" s="112" t="s">
        <v>108</v>
      </c>
      <c r="B28" s="113"/>
    </row>
    <row r="29" spans="1:3" x14ac:dyDescent="0.2">
      <c r="B29" s="30"/>
    </row>
    <row r="30" spans="1:3" x14ac:dyDescent="0.2">
      <c r="B30" s="30"/>
    </row>
    <row r="31" spans="1:3" x14ac:dyDescent="0.2">
      <c r="B31" s="30"/>
    </row>
    <row r="32" spans="1:3" x14ac:dyDescent="0.2">
      <c r="B32" s="30"/>
    </row>
    <row r="33" spans="2:2" x14ac:dyDescent="0.2">
      <c r="B33" s="30"/>
    </row>
    <row r="34" spans="2:2" x14ac:dyDescent="0.2">
      <c r="B34" s="30"/>
    </row>
    <row r="35" spans="2:2" x14ac:dyDescent="0.2">
      <c r="B35" s="30"/>
    </row>
    <row r="36" spans="2:2" x14ac:dyDescent="0.2">
      <c r="B36" s="30"/>
    </row>
    <row r="37" spans="2:2" x14ac:dyDescent="0.2">
      <c r="B37" s="30"/>
    </row>
    <row r="38" spans="2:2" x14ac:dyDescent="0.2">
      <c r="B38" s="30"/>
    </row>
    <row r="39" spans="2:2" x14ac:dyDescent="0.2">
      <c r="B39" s="30"/>
    </row>
    <row r="43" spans="2:2" x14ac:dyDescent="0.2">
      <c r="B43" s="30"/>
    </row>
    <row r="44" spans="2:2" x14ac:dyDescent="0.2">
      <c r="B44" s="30"/>
    </row>
  </sheetData>
  <mergeCells count="4">
    <mergeCell ref="C1:C3"/>
    <mergeCell ref="C21:C22"/>
    <mergeCell ref="C25:C26"/>
    <mergeCell ref="A28:B28"/>
  </mergeCells>
  <pageMargins left="0.7" right="0.7" top="0.75" bottom="0.75" header="0.3" footer="0.3"/>
  <pageSetup orientation="portrait" r:id="rId1"/>
  <colBreaks count="1" manualBreakCount="1">
    <brk id="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A449-62AF-4FA7-9BF2-79364B9557E9}">
  <sheetPr>
    <tabColor theme="8" tint="0.39997558519241921"/>
    <pageSetUpPr fitToPage="1"/>
  </sheetPr>
  <dimension ref="A1:AD68"/>
  <sheetViews>
    <sheetView showWhiteSpace="0" zoomScaleNormal="100" zoomScaleSheetLayoutView="70" zoomScalePageLayoutView="30" workbookViewId="0">
      <selection sqref="A1:C1"/>
    </sheetView>
  </sheetViews>
  <sheetFormatPr defaultColWidth="8.85546875" defaultRowHeight="12.75" x14ac:dyDescent="0.2"/>
  <cols>
    <col min="1" max="1" width="26.28515625" style="13" customWidth="1"/>
    <col min="2" max="2" width="9" style="13" customWidth="1"/>
    <col min="3" max="7" width="8" style="13" customWidth="1"/>
    <col min="8" max="8" width="8.5703125" style="13" customWidth="1"/>
    <col min="9" max="9" width="8.85546875" style="13" customWidth="1"/>
    <col min="10" max="13" width="8.7109375" style="13" bestFit="1" customWidth="1"/>
    <col min="14" max="14" width="10.5703125" style="13" customWidth="1"/>
    <col min="15" max="15" width="12.28515625" style="13" customWidth="1"/>
    <col min="16" max="16" width="5.28515625" style="13" customWidth="1"/>
    <col min="17" max="17" width="10" style="13" customWidth="1"/>
    <col min="18" max="18" width="8.85546875" style="13" customWidth="1"/>
    <col min="19" max="19" width="7.5703125" style="13" customWidth="1"/>
    <col min="20" max="20" width="7" style="13" customWidth="1"/>
    <col min="21" max="21" width="14.42578125" style="13" customWidth="1"/>
    <col min="22" max="16384" width="8.85546875" style="13"/>
  </cols>
  <sheetData>
    <row r="1" spans="1:30" ht="30" customHeight="1" x14ac:dyDescent="0.3">
      <c r="A1" s="119" t="s">
        <v>49</v>
      </c>
      <c r="B1" s="119"/>
      <c r="C1" s="119"/>
      <c r="D1" s="120" t="str">
        <f>'Start-up'!A2</f>
        <v>enter business name and current date here</v>
      </c>
      <c r="E1" s="120"/>
      <c r="F1" s="120"/>
      <c r="G1" s="120"/>
      <c r="H1" s="120"/>
      <c r="I1" s="120"/>
      <c r="J1" s="120"/>
      <c r="K1" s="110"/>
      <c r="L1" s="110"/>
      <c r="M1" s="110"/>
      <c r="Q1" s="125" t="s">
        <v>79</v>
      </c>
      <c r="R1" s="125"/>
      <c r="S1" s="125"/>
      <c r="T1" s="125"/>
      <c r="U1" s="125"/>
      <c r="V1" s="125"/>
      <c r="W1" s="125"/>
      <c r="X1" s="125"/>
      <c r="Y1" s="125"/>
    </row>
    <row r="2" spans="1:30" ht="49.5" customHeight="1" x14ac:dyDescent="0.2">
      <c r="A2" s="40"/>
      <c r="B2" s="121" t="s">
        <v>99</v>
      </c>
      <c r="C2" s="121"/>
      <c r="D2" s="121"/>
      <c r="E2" s="121"/>
      <c r="F2" s="121"/>
      <c r="G2" s="121"/>
      <c r="H2" s="121"/>
      <c r="I2" s="121"/>
      <c r="J2" s="121"/>
      <c r="K2" s="121"/>
      <c r="L2" s="121"/>
      <c r="M2" s="121"/>
      <c r="N2" s="121"/>
      <c r="Q2" s="57" t="s">
        <v>83</v>
      </c>
      <c r="R2" s="57" t="s">
        <v>74</v>
      </c>
      <c r="S2" s="57" t="s">
        <v>77</v>
      </c>
      <c r="T2" s="57" t="s">
        <v>72</v>
      </c>
      <c r="U2" s="57" t="s">
        <v>78</v>
      </c>
      <c r="V2" s="58"/>
      <c r="W2" s="58"/>
      <c r="X2" s="58"/>
      <c r="Y2" s="58"/>
    </row>
    <row r="3" spans="1:30" s="14" customFormat="1" ht="13.5" thickBot="1" x14ac:dyDescent="0.25">
      <c r="B3" s="55" t="s">
        <v>24</v>
      </c>
      <c r="C3" s="55" t="s">
        <v>0</v>
      </c>
      <c r="D3" s="55" t="s">
        <v>1</v>
      </c>
      <c r="E3" s="55" t="s">
        <v>2</v>
      </c>
      <c r="F3" s="55" t="s">
        <v>3</v>
      </c>
      <c r="G3" s="55" t="s">
        <v>4</v>
      </c>
      <c r="H3" s="55" t="s">
        <v>51</v>
      </c>
      <c r="I3" s="55" t="s">
        <v>23</v>
      </c>
      <c r="J3" s="55" t="s">
        <v>5</v>
      </c>
      <c r="K3" s="55" t="s">
        <v>6</v>
      </c>
      <c r="L3" s="55" t="s">
        <v>7</v>
      </c>
      <c r="M3" s="55" t="s">
        <v>8</v>
      </c>
      <c r="N3" s="132" t="s">
        <v>9</v>
      </c>
      <c r="O3" s="45" t="s">
        <v>70</v>
      </c>
      <c r="Q3" s="61">
        <v>1</v>
      </c>
      <c r="R3" s="59"/>
      <c r="S3" s="60"/>
      <c r="T3" s="60"/>
      <c r="U3" s="77">
        <f>T3*S3*R3</f>
        <v>0</v>
      </c>
      <c r="V3" s="76"/>
      <c r="W3" s="76"/>
      <c r="X3" s="76"/>
      <c r="Y3" s="76"/>
    </row>
    <row r="4" spans="1:30" ht="13.5" thickBot="1" x14ac:dyDescent="0.25">
      <c r="A4" s="16" t="s">
        <v>10</v>
      </c>
      <c r="B4" s="39">
        <f>'Start-up'!B22</f>
        <v>0</v>
      </c>
      <c r="C4" s="88">
        <f t="shared" ref="C4:M4" si="0">B35</f>
        <v>0</v>
      </c>
      <c r="D4" s="88">
        <f t="shared" si="0"/>
        <v>0</v>
      </c>
      <c r="E4" s="88">
        <f t="shared" si="0"/>
        <v>0</v>
      </c>
      <c r="F4" s="88">
        <f t="shared" si="0"/>
        <v>0</v>
      </c>
      <c r="G4" s="88">
        <f t="shared" si="0"/>
        <v>0</v>
      </c>
      <c r="H4" s="88">
        <f t="shared" si="0"/>
        <v>0</v>
      </c>
      <c r="I4" s="88">
        <f t="shared" si="0"/>
        <v>0</v>
      </c>
      <c r="J4" s="88">
        <f t="shared" si="0"/>
        <v>0</v>
      </c>
      <c r="K4" s="88">
        <f t="shared" si="0"/>
        <v>0</v>
      </c>
      <c r="L4" s="88">
        <f t="shared" si="0"/>
        <v>0</v>
      </c>
      <c r="M4" s="89">
        <f t="shared" si="0"/>
        <v>0</v>
      </c>
      <c r="N4" s="39">
        <f>+B4</f>
        <v>0</v>
      </c>
      <c r="O4" s="46"/>
      <c r="Q4" s="61">
        <v>2</v>
      </c>
      <c r="R4" s="59"/>
      <c r="S4" s="60"/>
      <c r="T4" s="60"/>
      <c r="U4" s="77">
        <f t="shared" ref="U4:U5" si="1">T4*S4*R4</f>
        <v>0</v>
      </c>
      <c r="V4" s="58"/>
      <c r="W4" s="58"/>
      <c r="X4" s="58"/>
      <c r="Y4" s="58"/>
    </row>
    <row r="5" spans="1:30" s="17" customFormat="1" x14ac:dyDescent="0.2">
      <c r="A5" s="25"/>
      <c r="B5" s="26"/>
      <c r="C5" s="26"/>
      <c r="D5" s="26"/>
      <c r="E5" s="26"/>
      <c r="F5" s="26"/>
      <c r="G5" s="26"/>
      <c r="H5" s="26"/>
      <c r="I5" s="26"/>
      <c r="J5" s="26"/>
      <c r="K5" s="26"/>
      <c r="L5" s="26"/>
      <c r="M5" s="26"/>
      <c r="N5" s="133"/>
      <c r="O5" s="47"/>
      <c r="Q5" s="61">
        <v>3</v>
      </c>
      <c r="R5" s="59"/>
      <c r="S5" s="60"/>
      <c r="T5" s="60"/>
      <c r="U5" s="77">
        <f t="shared" si="1"/>
        <v>0</v>
      </c>
      <c r="V5" s="67"/>
      <c r="W5" s="67"/>
      <c r="X5" s="67"/>
      <c r="Y5" s="67"/>
    </row>
    <row r="6" spans="1:30" s="17" customFormat="1" x14ac:dyDescent="0.2">
      <c r="A6" s="28" t="s">
        <v>61</v>
      </c>
      <c r="B6" s="12"/>
      <c r="C6" s="12"/>
      <c r="D6" s="12"/>
      <c r="E6" s="12"/>
      <c r="F6" s="12"/>
      <c r="G6" s="12"/>
      <c r="H6" s="12"/>
      <c r="I6" s="12"/>
      <c r="J6" s="12"/>
      <c r="K6" s="12"/>
      <c r="L6" s="12"/>
      <c r="M6" s="12"/>
      <c r="N6" s="134"/>
      <c r="O6" s="48"/>
      <c r="Q6" s="61">
        <v>4</v>
      </c>
      <c r="R6" s="59"/>
      <c r="S6" s="60"/>
      <c r="T6" s="60"/>
      <c r="U6" s="77"/>
      <c r="V6" s="67"/>
      <c r="W6" s="67"/>
      <c r="X6" s="67"/>
      <c r="Y6" s="67"/>
    </row>
    <row r="7" spans="1:30" s="17" customFormat="1" x14ac:dyDescent="0.2">
      <c r="A7" s="19" t="s">
        <v>50</v>
      </c>
      <c r="B7" s="8"/>
      <c r="C7" s="8"/>
      <c r="D7" s="8"/>
      <c r="E7" s="8"/>
      <c r="F7" s="8"/>
      <c r="G7" s="8"/>
      <c r="H7" s="8"/>
      <c r="I7" s="8"/>
      <c r="J7" s="8"/>
      <c r="K7" s="8"/>
      <c r="L7" s="8"/>
      <c r="M7" s="8"/>
      <c r="N7" s="135">
        <f>SUM(B7:M7)</f>
        <v>0</v>
      </c>
      <c r="O7" s="90" t="e">
        <f>+N7/$N$10</f>
        <v>#DIV/0!</v>
      </c>
      <c r="Q7" s="61">
        <v>5</v>
      </c>
      <c r="R7" s="59"/>
      <c r="S7" s="60"/>
      <c r="T7" s="60"/>
      <c r="U7" s="77"/>
      <c r="V7" s="67"/>
      <c r="W7" s="67"/>
      <c r="X7" s="67"/>
      <c r="Y7" s="67"/>
    </row>
    <row r="8" spans="1:30" s="17" customFormat="1" x14ac:dyDescent="0.2">
      <c r="A8" s="19" t="s">
        <v>37</v>
      </c>
      <c r="B8" s="8"/>
      <c r="C8" s="8"/>
      <c r="D8" s="8"/>
      <c r="E8" s="8"/>
      <c r="F8" s="8"/>
      <c r="G8" s="8"/>
      <c r="H8" s="8"/>
      <c r="I8" s="8"/>
      <c r="J8" s="8"/>
      <c r="K8" s="8"/>
      <c r="L8" s="8"/>
      <c r="M8" s="54"/>
      <c r="N8" s="135">
        <f>SUM(B8:M8)</f>
        <v>0</v>
      </c>
      <c r="O8" s="90"/>
      <c r="Q8" s="61">
        <v>6</v>
      </c>
      <c r="R8" s="59"/>
      <c r="S8" s="60"/>
      <c r="T8" s="60"/>
      <c r="U8" s="77"/>
      <c r="V8" s="67"/>
      <c r="W8" s="67"/>
      <c r="X8" s="67"/>
      <c r="Y8" s="67"/>
    </row>
    <row r="9" spans="1:30" s="17" customFormat="1" ht="13.5" thickBot="1" x14ac:dyDescent="0.25">
      <c r="A9" s="19"/>
      <c r="B9" s="8"/>
      <c r="C9" s="10"/>
      <c r="D9" s="10"/>
      <c r="E9" s="10"/>
      <c r="F9" s="10"/>
      <c r="G9" s="10"/>
      <c r="H9" s="10"/>
      <c r="I9" s="10"/>
      <c r="J9" s="10"/>
      <c r="K9" s="10"/>
      <c r="L9" s="10"/>
      <c r="M9" s="11"/>
      <c r="N9" s="136">
        <f>SUM(B9:M9)</f>
        <v>0</v>
      </c>
      <c r="O9" s="90" t="e">
        <f>+N9/$N$10</f>
        <v>#DIV/0!</v>
      </c>
      <c r="Q9" s="123" t="s">
        <v>84</v>
      </c>
      <c r="R9" s="123"/>
      <c r="S9" s="123"/>
      <c r="T9" s="111"/>
      <c r="U9" s="78">
        <f>SUM(U3:U8)</f>
        <v>0</v>
      </c>
      <c r="V9" s="67"/>
      <c r="W9" s="67"/>
      <c r="X9" s="67"/>
      <c r="Y9" s="67"/>
      <c r="AB9" s="3"/>
      <c r="AD9" s="3">
        <f>6200-9</f>
        <v>6191</v>
      </c>
    </row>
    <row r="10" spans="1:30" s="22" customFormat="1" ht="15.75" customHeight="1" thickBot="1" x14ac:dyDescent="0.25">
      <c r="A10" s="36" t="s">
        <v>62</v>
      </c>
      <c r="B10" s="82">
        <f t="shared" ref="B10:O10" si="2">SUM(B7:B9)</f>
        <v>0</v>
      </c>
      <c r="C10" s="82">
        <f t="shared" si="2"/>
        <v>0</v>
      </c>
      <c r="D10" s="82">
        <f t="shared" si="2"/>
        <v>0</v>
      </c>
      <c r="E10" s="82">
        <f t="shared" si="2"/>
        <v>0</v>
      </c>
      <c r="F10" s="82">
        <f t="shared" si="2"/>
        <v>0</v>
      </c>
      <c r="G10" s="82">
        <f t="shared" si="2"/>
        <v>0</v>
      </c>
      <c r="H10" s="82">
        <f t="shared" si="2"/>
        <v>0</v>
      </c>
      <c r="I10" s="82">
        <f t="shared" si="2"/>
        <v>0</v>
      </c>
      <c r="J10" s="82">
        <f t="shared" si="2"/>
        <v>0</v>
      </c>
      <c r="K10" s="82">
        <f t="shared" si="2"/>
        <v>0</v>
      </c>
      <c r="L10" s="82">
        <f t="shared" si="2"/>
        <v>0</v>
      </c>
      <c r="M10" s="82">
        <f t="shared" si="2"/>
        <v>0</v>
      </c>
      <c r="N10" s="137">
        <f t="shared" si="2"/>
        <v>0</v>
      </c>
      <c r="O10" s="91" t="e">
        <f t="shared" si="2"/>
        <v>#DIV/0!</v>
      </c>
      <c r="Q10" s="123" t="s">
        <v>75</v>
      </c>
      <c r="R10" s="123"/>
      <c r="S10" s="62" t="s">
        <v>76</v>
      </c>
      <c r="T10" s="63">
        <v>0.11</v>
      </c>
      <c r="U10" s="78">
        <f>U9*T10</f>
        <v>0</v>
      </c>
      <c r="V10" s="94">
        <f>+U10*3</f>
        <v>0</v>
      </c>
      <c r="W10" s="95" t="s">
        <v>87</v>
      </c>
      <c r="X10" s="96"/>
      <c r="Y10" s="72"/>
    </row>
    <row r="11" spans="1:30" s="17" customFormat="1" x14ac:dyDescent="0.2">
      <c r="A11" s="18"/>
      <c r="B11" s="6"/>
      <c r="C11" s="6"/>
      <c r="D11" s="6"/>
      <c r="E11" s="6"/>
      <c r="F11" s="6"/>
      <c r="G11" s="6"/>
      <c r="H11" s="6"/>
      <c r="I11" s="6"/>
      <c r="J11" s="6"/>
      <c r="K11" s="6"/>
      <c r="L11" s="6"/>
      <c r="M11" s="6"/>
      <c r="N11" s="138"/>
      <c r="O11" s="49"/>
      <c r="Q11" s="122"/>
      <c r="R11" s="122"/>
      <c r="S11" s="64"/>
      <c r="T11" s="65"/>
      <c r="U11" s="66"/>
      <c r="V11" s="67"/>
      <c r="W11" s="67"/>
      <c r="X11" s="67"/>
      <c r="Y11" s="67"/>
      <c r="AB11" s="3"/>
    </row>
    <row r="12" spans="1:30" s="17" customFormat="1" x14ac:dyDescent="0.2">
      <c r="A12" s="22" t="s">
        <v>11</v>
      </c>
      <c r="B12" s="3"/>
      <c r="C12" s="3"/>
      <c r="D12" s="3"/>
      <c r="E12" s="3"/>
      <c r="F12" s="3"/>
      <c r="G12" s="3"/>
      <c r="H12" s="3"/>
      <c r="I12" s="3"/>
      <c r="J12" s="3"/>
      <c r="K12" s="3"/>
      <c r="L12" s="3"/>
      <c r="M12" s="6"/>
      <c r="N12" s="138"/>
      <c r="O12" s="49"/>
      <c r="Q12" s="67"/>
      <c r="R12" s="67"/>
      <c r="S12" s="67"/>
      <c r="T12" s="67"/>
      <c r="U12" s="67"/>
      <c r="V12" s="67"/>
      <c r="W12" s="67"/>
      <c r="X12" s="67"/>
      <c r="Y12" s="67"/>
    </row>
    <row r="13" spans="1:30" s="17" customFormat="1" x14ac:dyDescent="0.2">
      <c r="A13" s="19" t="s">
        <v>53</v>
      </c>
      <c r="B13" s="5"/>
      <c r="C13" s="5"/>
      <c r="D13" s="5"/>
      <c r="E13" s="5"/>
      <c r="F13" s="5"/>
      <c r="G13" s="5"/>
      <c r="H13" s="5"/>
      <c r="I13" s="5"/>
      <c r="J13" s="5"/>
      <c r="K13" s="5"/>
      <c r="L13" s="5"/>
      <c r="M13" s="5"/>
      <c r="N13" s="135">
        <f t="shared" ref="N13:N25" si="3">SUM(B13:M13)</f>
        <v>0</v>
      </c>
      <c r="O13" s="90" t="e">
        <f>+N13/$N$10</f>
        <v>#DIV/0!</v>
      </c>
      <c r="Q13" s="111" t="s">
        <v>81</v>
      </c>
      <c r="R13" s="62" t="s">
        <v>76</v>
      </c>
      <c r="S13" s="97" t="s">
        <v>112</v>
      </c>
      <c r="T13" s="96" t="s">
        <v>82</v>
      </c>
      <c r="U13" s="67"/>
      <c r="V13" s="67"/>
      <c r="W13" s="67"/>
      <c r="X13" s="67"/>
      <c r="Y13" s="67"/>
    </row>
    <row r="14" spans="1:30" s="17" customFormat="1" x14ac:dyDescent="0.2">
      <c r="A14" s="19" t="s">
        <v>12</v>
      </c>
      <c r="B14" s="5"/>
      <c r="C14" s="5"/>
      <c r="D14" s="5"/>
      <c r="E14" s="5"/>
      <c r="F14" s="5"/>
      <c r="G14" s="5"/>
      <c r="H14" s="5"/>
      <c r="I14" s="5"/>
      <c r="J14" s="5"/>
      <c r="K14" s="5"/>
      <c r="L14" s="5"/>
      <c r="M14" s="5"/>
      <c r="N14" s="135">
        <f t="shared" si="3"/>
        <v>0</v>
      </c>
      <c r="O14" s="90" t="e">
        <f t="shared" ref="O14:O25" si="4">+N14/$N$10</f>
        <v>#DIV/0!</v>
      </c>
      <c r="Q14" s="124"/>
      <c r="R14" s="124"/>
      <c r="S14" s="124"/>
      <c r="T14" s="124"/>
      <c r="U14" s="124"/>
      <c r="V14" s="124"/>
      <c r="W14" s="67"/>
      <c r="X14" s="67"/>
      <c r="Y14" s="67"/>
    </row>
    <row r="15" spans="1:30" s="17" customFormat="1" x14ac:dyDescent="0.2">
      <c r="A15" s="19" t="s">
        <v>13</v>
      </c>
      <c r="B15" s="5"/>
      <c r="C15" s="5"/>
      <c r="D15" s="5"/>
      <c r="E15" s="5"/>
      <c r="F15" s="5"/>
      <c r="G15" s="5"/>
      <c r="H15" s="5"/>
      <c r="I15" s="5"/>
      <c r="J15" s="5"/>
      <c r="K15" s="5"/>
      <c r="L15" s="5"/>
      <c r="M15" s="5"/>
      <c r="N15" s="135">
        <f t="shared" si="3"/>
        <v>0</v>
      </c>
      <c r="O15" s="90" t="e">
        <f t="shared" si="4"/>
        <v>#DIV/0!</v>
      </c>
      <c r="Q15" s="67"/>
      <c r="R15" s="67"/>
      <c r="S15" s="67"/>
      <c r="T15" s="67"/>
      <c r="U15" s="67"/>
      <c r="V15" s="67"/>
      <c r="W15" s="67"/>
      <c r="X15" s="67"/>
      <c r="Y15" s="67"/>
    </row>
    <row r="16" spans="1:30" s="17" customFormat="1" x14ac:dyDescent="0.2">
      <c r="A16" s="19" t="s">
        <v>30</v>
      </c>
      <c r="B16" s="5"/>
      <c r="C16" s="5"/>
      <c r="D16" s="5"/>
      <c r="E16" s="5"/>
      <c r="F16" s="5"/>
      <c r="G16" s="5"/>
      <c r="H16" s="5"/>
      <c r="I16" s="5"/>
      <c r="J16" s="5"/>
      <c r="K16" s="5"/>
      <c r="L16" s="5"/>
      <c r="M16" s="5"/>
      <c r="N16" s="135">
        <f t="shared" si="3"/>
        <v>0</v>
      </c>
      <c r="O16" s="90" t="e">
        <f t="shared" si="4"/>
        <v>#DIV/0!</v>
      </c>
      <c r="P16" s="18"/>
      <c r="Q16" s="67"/>
      <c r="R16" s="67"/>
      <c r="S16" s="67"/>
      <c r="T16" s="67"/>
      <c r="U16" s="67"/>
      <c r="V16" s="67"/>
      <c r="W16" s="67"/>
      <c r="X16" s="67"/>
      <c r="Y16" s="67"/>
    </row>
    <row r="17" spans="1:27" s="17" customFormat="1" x14ac:dyDescent="0.2">
      <c r="A17" s="19" t="s">
        <v>14</v>
      </c>
      <c r="B17" s="5"/>
      <c r="C17" s="5"/>
      <c r="D17" s="5"/>
      <c r="E17" s="5"/>
      <c r="F17" s="5"/>
      <c r="G17" s="5"/>
      <c r="H17" s="5"/>
      <c r="I17" s="5"/>
      <c r="J17" s="5"/>
      <c r="K17" s="5"/>
      <c r="L17" s="5"/>
      <c r="M17" s="5"/>
      <c r="N17" s="135">
        <f t="shared" si="3"/>
        <v>0</v>
      </c>
      <c r="O17" s="90" t="e">
        <f t="shared" si="4"/>
        <v>#DIV/0!</v>
      </c>
      <c r="P17" s="18"/>
      <c r="Q17" s="67"/>
      <c r="R17" s="67"/>
      <c r="S17" s="67"/>
      <c r="T17" s="67"/>
      <c r="U17" s="67"/>
      <c r="V17" s="67"/>
      <c r="W17" s="67"/>
      <c r="X17" s="67"/>
      <c r="Y17" s="67"/>
    </row>
    <row r="18" spans="1:27" s="17" customFormat="1" x14ac:dyDescent="0.2">
      <c r="A18" s="19" t="s">
        <v>32</v>
      </c>
      <c r="B18" s="5"/>
      <c r="C18" s="5"/>
      <c r="D18" s="5"/>
      <c r="E18" s="5"/>
      <c r="F18" s="5"/>
      <c r="G18" s="5"/>
      <c r="H18" s="5"/>
      <c r="I18" s="5"/>
      <c r="J18" s="5"/>
      <c r="K18" s="5"/>
      <c r="L18" s="5"/>
      <c r="M18" s="5"/>
      <c r="N18" s="135">
        <f t="shared" si="3"/>
        <v>0</v>
      </c>
      <c r="O18" s="90" t="e">
        <f t="shared" si="4"/>
        <v>#DIV/0!</v>
      </c>
      <c r="P18" s="18"/>
      <c r="Q18" s="67"/>
      <c r="R18" s="67"/>
      <c r="S18" s="67"/>
      <c r="T18" s="67"/>
      <c r="U18" s="67"/>
      <c r="V18" s="67"/>
      <c r="W18" s="67"/>
      <c r="X18" s="67"/>
      <c r="Y18" s="67"/>
    </row>
    <row r="19" spans="1:27" s="17" customFormat="1" x14ac:dyDescent="0.2">
      <c r="A19" s="19" t="s">
        <v>31</v>
      </c>
      <c r="B19" s="5"/>
      <c r="C19" s="5"/>
      <c r="D19" s="5"/>
      <c r="E19" s="5"/>
      <c r="F19" s="5"/>
      <c r="G19" s="5"/>
      <c r="H19" s="5"/>
      <c r="I19" s="5"/>
      <c r="J19" s="5"/>
      <c r="K19" s="5"/>
      <c r="L19" s="5"/>
      <c r="M19" s="5"/>
      <c r="N19" s="135">
        <f t="shared" si="3"/>
        <v>0</v>
      </c>
      <c r="O19" s="90" t="e">
        <f t="shared" si="4"/>
        <v>#DIV/0!</v>
      </c>
      <c r="P19" s="18"/>
      <c r="Q19" s="124"/>
      <c r="R19" s="124"/>
      <c r="S19" s="124"/>
      <c r="T19" s="124"/>
      <c r="U19" s="124"/>
      <c r="V19" s="124"/>
      <c r="W19" s="124"/>
      <c r="X19" s="124"/>
      <c r="Y19" s="67"/>
    </row>
    <row r="20" spans="1:27" s="17" customFormat="1" x14ac:dyDescent="0.2">
      <c r="A20" s="19" t="s">
        <v>25</v>
      </c>
      <c r="B20" s="5"/>
      <c r="C20" s="5"/>
      <c r="D20" s="5"/>
      <c r="E20" s="5"/>
      <c r="F20" s="5"/>
      <c r="G20" s="5"/>
      <c r="H20" s="5"/>
      <c r="I20" s="5"/>
      <c r="J20" s="5"/>
      <c r="K20" s="5"/>
      <c r="L20" s="5"/>
      <c r="M20" s="9"/>
      <c r="N20" s="135">
        <f t="shared" si="3"/>
        <v>0</v>
      </c>
      <c r="O20" s="90" t="e">
        <f t="shared" si="4"/>
        <v>#DIV/0!</v>
      </c>
      <c r="P20" s="18"/>
      <c r="Q20" s="67"/>
      <c r="R20" s="67"/>
      <c r="S20" s="67"/>
      <c r="T20" s="67"/>
      <c r="U20" s="67"/>
      <c r="V20" s="67"/>
      <c r="W20" s="67"/>
      <c r="X20" s="67"/>
      <c r="Y20" s="67"/>
    </row>
    <row r="21" spans="1:27" s="17" customFormat="1" x14ac:dyDescent="0.2">
      <c r="A21" s="20" t="s">
        <v>15</v>
      </c>
      <c r="B21" s="5"/>
      <c r="C21" s="5"/>
      <c r="D21" s="5"/>
      <c r="E21" s="5"/>
      <c r="F21" s="5"/>
      <c r="G21" s="5"/>
      <c r="H21" s="5"/>
      <c r="I21" s="5"/>
      <c r="J21" s="5"/>
      <c r="K21" s="5"/>
      <c r="L21" s="5"/>
      <c r="M21" s="5"/>
      <c r="N21" s="135">
        <f t="shared" si="3"/>
        <v>0</v>
      </c>
      <c r="O21" s="90" t="e">
        <f t="shared" si="4"/>
        <v>#DIV/0!</v>
      </c>
      <c r="P21" s="18"/>
      <c r="Q21" s="67"/>
      <c r="R21" s="67"/>
      <c r="S21" s="67"/>
      <c r="T21" s="67"/>
      <c r="U21" s="67"/>
      <c r="V21" s="67"/>
      <c r="W21" s="67"/>
      <c r="X21" s="67"/>
      <c r="Y21" s="67"/>
      <c r="AA21" s="3"/>
    </row>
    <row r="22" spans="1:27" s="17" customFormat="1" ht="13.5" thickBot="1" x14ac:dyDescent="0.25">
      <c r="A22" s="19" t="s">
        <v>22</v>
      </c>
      <c r="B22" s="8"/>
      <c r="C22" s="8"/>
      <c r="D22" s="8"/>
      <c r="E22" s="8"/>
      <c r="F22" s="8"/>
      <c r="G22" s="8"/>
      <c r="H22" s="8"/>
      <c r="I22" s="8"/>
      <c r="J22" s="8"/>
      <c r="K22" s="8"/>
      <c r="L22" s="8"/>
      <c r="M22" s="8"/>
      <c r="N22" s="135">
        <f t="shared" si="3"/>
        <v>0</v>
      </c>
      <c r="O22" s="90" t="e">
        <f t="shared" si="4"/>
        <v>#DIV/0!</v>
      </c>
      <c r="P22" s="18"/>
      <c r="Q22" s="67"/>
      <c r="R22" s="67"/>
      <c r="S22" s="67"/>
      <c r="T22" s="67"/>
      <c r="U22" s="67"/>
      <c r="V22" s="67"/>
      <c r="W22" s="67"/>
      <c r="X22" s="67"/>
      <c r="Y22" s="67"/>
    </row>
    <row r="23" spans="1:27" s="18" customFormat="1" ht="13.5" customHeight="1" x14ac:dyDescent="0.2">
      <c r="A23" s="19" t="s">
        <v>26</v>
      </c>
      <c r="B23" s="5"/>
      <c r="C23" s="5"/>
      <c r="D23" s="5"/>
      <c r="E23" s="5"/>
      <c r="F23" s="5"/>
      <c r="G23" s="5"/>
      <c r="H23" s="5"/>
      <c r="I23" s="5"/>
      <c r="J23" s="5"/>
      <c r="K23" s="5"/>
      <c r="L23" s="5"/>
      <c r="M23" s="5"/>
      <c r="N23" s="135">
        <f t="shared" si="3"/>
        <v>0</v>
      </c>
      <c r="O23" s="90" t="e">
        <f t="shared" si="4"/>
        <v>#DIV/0!</v>
      </c>
      <c r="Q23" s="69" t="s">
        <v>91</v>
      </c>
      <c r="R23" s="70"/>
      <c r="S23" s="70"/>
      <c r="T23" s="70"/>
      <c r="U23" s="98" t="s">
        <v>58</v>
      </c>
      <c r="V23" s="74"/>
      <c r="W23" s="101" t="s">
        <v>57</v>
      </c>
      <c r="X23" s="92">
        <f>V23/12</f>
        <v>0</v>
      </c>
      <c r="Y23" s="104" t="s">
        <v>59</v>
      </c>
      <c r="Z23" s="4"/>
    </row>
    <row r="24" spans="1:27" s="18" customFormat="1" ht="13.5" customHeight="1" x14ac:dyDescent="0.2">
      <c r="A24" s="19" t="s">
        <v>27</v>
      </c>
      <c r="B24" s="5"/>
      <c r="C24" s="5"/>
      <c r="D24" s="5"/>
      <c r="E24" s="5"/>
      <c r="F24" s="5"/>
      <c r="G24" s="5"/>
      <c r="H24" s="5"/>
      <c r="I24" s="5"/>
      <c r="J24" s="5"/>
      <c r="K24" s="5"/>
      <c r="L24" s="5"/>
      <c r="M24" s="9"/>
      <c r="N24" s="135">
        <f t="shared" si="3"/>
        <v>0</v>
      </c>
      <c r="O24" s="90" t="e">
        <f t="shared" si="4"/>
        <v>#DIV/0!</v>
      </c>
      <c r="Q24" s="71" t="s">
        <v>93</v>
      </c>
      <c r="R24" s="70"/>
      <c r="S24" s="70"/>
      <c r="T24" s="70"/>
      <c r="U24" s="99" t="s">
        <v>54</v>
      </c>
      <c r="V24" s="74"/>
      <c r="W24" s="75" t="s">
        <v>57</v>
      </c>
      <c r="X24" s="79">
        <f>V24/12</f>
        <v>0</v>
      </c>
      <c r="Y24" s="105" t="s">
        <v>59</v>
      </c>
      <c r="Z24" s="1"/>
    </row>
    <row r="25" spans="1:27" s="18" customFormat="1" ht="13.5" customHeight="1" thickBot="1" x14ac:dyDescent="0.25">
      <c r="A25" s="19" t="s">
        <v>45</v>
      </c>
      <c r="B25" s="5"/>
      <c r="C25" s="5"/>
      <c r="D25" s="5"/>
      <c r="E25" s="5"/>
      <c r="F25" s="5"/>
      <c r="G25" s="5"/>
      <c r="H25" s="5"/>
      <c r="I25" s="5"/>
      <c r="J25" s="5"/>
      <c r="K25" s="5"/>
      <c r="L25" s="5"/>
      <c r="M25" s="9"/>
      <c r="N25" s="135">
        <f t="shared" si="3"/>
        <v>0</v>
      </c>
      <c r="O25" s="90" t="e">
        <f t="shared" si="4"/>
        <v>#DIV/0!</v>
      </c>
      <c r="Q25" s="71" t="s">
        <v>92</v>
      </c>
      <c r="R25" s="70"/>
      <c r="S25" s="70"/>
      <c r="T25" s="70"/>
      <c r="U25" s="99" t="s">
        <v>55</v>
      </c>
      <c r="V25" s="74"/>
      <c r="W25" s="75" t="s">
        <v>57</v>
      </c>
      <c r="X25" s="79">
        <f>V25/12</f>
        <v>0</v>
      </c>
      <c r="Y25" s="105" t="s">
        <v>59</v>
      </c>
      <c r="Z25" s="1"/>
    </row>
    <row r="26" spans="1:27" s="22" customFormat="1" ht="15.75" customHeight="1" thickBot="1" x14ac:dyDescent="0.25">
      <c r="A26" s="37" t="s">
        <v>16</v>
      </c>
      <c r="B26" s="82">
        <f t="shared" ref="B26:O26" si="5">SUM(B13:B25)</f>
        <v>0</v>
      </c>
      <c r="C26" s="82">
        <f t="shared" si="5"/>
        <v>0</v>
      </c>
      <c r="D26" s="82">
        <f t="shared" si="5"/>
        <v>0</v>
      </c>
      <c r="E26" s="82">
        <f t="shared" si="5"/>
        <v>0</v>
      </c>
      <c r="F26" s="82">
        <f t="shared" si="5"/>
        <v>0</v>
      </c>
      <c r="G26" s="82">
        <f t="shared" si="5"/>
        <v>0</v>
      </c>
      <c r="H26" s="82">
        <f t="shared" si="5"/>
        <v>0</v>
      </c>
      <c r="I26" s="82">
        <f t="shared" si="5"/>
        <v>0</v>
      </c>
      <c r="J26" s="82">
        <f t="shared" si="5"/>
        <v>0</v>
      </c>
      <c r="K26" s="82">
        <f t="shared" si="5"/>
        <v>0</v>
      </c>
      <c r="L26" s="82">
        <f t="shared" si="5"/>
        <v>0</v>
      </c>
      <c r="M26" s="82">
        <f t="shared" si="5"/>
        <v>0</v>
      </c>
      <c r="N26" s="137">
        <f>SUM(N13:N25)</f>
        <v>0</v>
      </c>
      <c r="O26" s="91" t="e">
        <f t="shared" si="5"/>
        <v>#DIV/0!</v>
      </c>
      <c r="Q26" s="70"/>
      <c r="R26" s="70"/>
      <c r="S26" s="70"/>
      <c r="T26" s="70"/>
      <c r="U26" s="99" t="s">
        <v>35</v>
      </c>
      <c r="V26" s="74"/>
      <c r="W26" s="75" t="s">
        <v>57</v>
      </c>
      <c r="X26" s="79">
        <f>V26/12</f>
        <v>0</v>
      </c>
      <c r="Y26" s="105" t="s">
        <v>59</v>
      </c>
      <c r="Z26" s="1"/>
    </row>
    <row r="27" spans="1:27" s="17" customFormat="1" ht="20.25" customHeight="1" thickBot="1" x14ac:dyDescent="0.25">
      <c r="A27" s="23" t="s">
        <v>17</v>
      </c>
      <c r="B27" s="83">
        <f t="shared" ref="B27:N27" si="6">B10-B26</f>
        <v>0</v>
      </c>
      <c r="C27" s="83">
        <f t="shared" si="6"/>
        <v>0</v>
      </c>
      <c r="D27" s="83">
        <f t="shared" si="6"/>
        <v>0</v>
      </c>
      <c r="E27" s="83">
        <f t="shared" si="6"/>
        <v>0</v>
      </c>
      <c r="F27" s="83">
        <f t="shared" si="6"/>
        <v>0</v>
      </c>
      <c r="G27" s="83">
        <f t="shared" si="6"/>
        <v>0</v>
      </c>
      <c r="H27" s="83">
        <f t="shared" si="6"/>
        <v>0</v>
      </c>
      <c r="I27" s="83">
        <f t="shared" si="6"/>
        <v>0</v>
      </c>
      <c r="J27" s="83">
        <f t="shared" si="6"/>
        <v>0</v>
      </c>
      <c r="K27" s="83">
        <f t="shared" si="6"/>
        <v>0</v>
      </c>
      <c r="L27" s="83">
        <f t="shared" si="6"/>
        <v>0</v>
      </c>
      <c r="M27" s="83">
        <f t="shared" si="6"/>
        <v>0</v>
      </c>
      <c r="N27" s="139">
        <f t="shared" si="6"/>
        <v>0</v>
      </c>
      <c r="O27" s="50"/>
      <c r="P27" s="44"/>
      <c r="Q27" s="70"/>
      <c r="R27" s="70"/>
      <c r="S27" s="70"/>
      <c r="T27" s="70"/>
      <c r="U27" s="100"/>
      <c r="V27" s="103"/>
      <c r="W27" s="102" t="s">
        <v>56</v>
      </c>
      <c r="X27" s="93">
        <f>SUM(X23:X26)</f>
        <v>0</v>
      </c>
      <c r="Y27" s="106"/>
      <c r="Z27" s="1"/>
    </row>
    <row r="28" spans="1:27" s="17" customFormat="1" x14ac:dyDescent="0.2">
      <c r="A28" s="24"/>
      <c r="B28" s="6"/>
      <c r="C28" s="6"/>
      <c r="D28" s="6"/>
      <c r="E28" s="6"/>
      <c r="F28" s="6"/>
      <c r="G28" s="6"/>
      <c r="H28" s="6"/>
      <c r="I28" s="6"/>
      <c r="J28" s="6"/>
      <c r="K28" s="6"/>
      <c r="L28" s="6"/>
      <c r="M28" s="6"/>
      <c r="N28" s="138"/>
      <c r="O28" s="49"/>
      <c r="Q28" s="67"/>
      <c r="R28" s="67"/>
      <c r="S28" s="67"/>
      <c r="T28" s="67"/>
      <c r="U28" s="70" t="s">
        <v>48</v>
      </c>
      <c r="V28" s="67"/>
      <c r="W28" s="67"/>
      <c r="X28" s="67"/>
      <c r="Y28" s="67"/>
    </row>
    <row r="29" spans="1:27" s="17" customFormat="1" x14ac:dyDescent="0.2">
      <c r="A29" s="22" t="s">
        <v>18</v>
      </c>
      <c r="B29" s="3"/>
      <c r="C29" s="3"/>
      <c r="D29" s="3"/>
      <c r="E29" s="3"/>
      <c r="F29" s="3"/>
      <c r="G29" s="3"/>
      <c r="H29" s="3"/>
      <c r="I29" s="3"/>
      <c r="J29" s="3"/>
      <c r="K29" s="3"/>
      <c r="L29" s="3"/>
      <c r="M29" s="6"/>
      <c r="N29" s="138"/>
      <c r="O29" s="49"/>
      <c r="Q29" s="124"/>
      <c r="R29" s="124"/>
      <c r="S29" s="124"/>
      <c r="T29" s="124"/>
      <c r="U29" s="124"/>
      <c r="V29" s="124"/>
      <c r="W29" s="124"/>
      <c r="X29" s="124"/>
      <c r="Y29" s="124"/>
    </row>
    <row r="30" spans="1:27" s="17" customFormat="1" x14ac:dyDescent="0.2">
      <c r="A30" s="19" t="s">
        <v>19</v>
      </c>
      <c r="B30" s="5"/>
      <c r="C30" s="5"/>
      <c r="D30" s="5"/>
      <c r="E30" s="5"/>
      <c r="F30" s="5"/>
      <c r="G30" s="5"/>
      <c r="H30" s="5"/>
      <c r="I30" s="5"/>
      <c r="J30" s="5"/>
      <c r="K30" s="5"/>
      <c r="L30" s="5"/>
      <c r="M30" s="9"/>
      <c r="N30" s="135"/>
      <c r="O30" s="90" t="e">
        <f>+N30/$N$10</f>
        <v>#DIV/0!</v>
      </c>
      <c r="Q30" s="124"/>
      <c r="R30" s="124"/>
      <c r="S30" s="124"/>
      <c r="T30" s="124"/>
      <c r="U30" s="124"/>
      <c r="V30" s="124"/>
      <c r="W30" s="124"/>
      <c r="X30" s="124"/>
      <c r="Y30" s="124"/>
    </row>
    <row r="31" spans="1:27" s="17" customFormat="1" x14ac:dyDescent="0.2">
      <c r="A31" s="19" t="s">
        <v>52</v>
      </c>
      <c r="B31" s="5"/>
      <c r="C31" s="5"/>
      <c r="D31" s="5"/>
      <c r="E31" s="5"/>
      <c r="F31" s="5"/>
      <c r="G31" s="5"/>
      <c r="H31" s="5"/>
      <c r="I31" s="5"/>
      <c r="J31" s="5"/>
      <c r="K31" s="5"/>
      <c r="L31" s="5"/>
      <c r="M31" s="9"/>
      <c r="N31" s="135"/>
      <c r="O31" s="90" t="e">
        <f>+N31/$N$10</f>
        <v>#DIV/0!</v>
      </c>
      <c r="Q31" s="67"/>
      <c r="R31" s="67"/>
      <c r="S31" s="67"/>
      <c r="T31" s="67"/>
      <c r="U31" s="67"/>
      <c r="V31" s="67"/>
      <c r="W31" s="67"/>
      <c r="X31" s="67"/>
      <c r="Y31" s="67"/>
    </row>
    <row r="32" spans="1:27" s="17" customFormat="1" x14ac:dyDescent="0.2">
      <c r="A32" s="19" t="s">
        <v>46</v>
      </c>
      <c r="B32" s="5"/>
      <c r="C32" s="5"/>
      <c r="D32" s="5"/>
      <c r="E32" s="5"/>
      <c r="F32" s="5"/>
      <c r="G32" s="5"/>
      <c r="H32" s="5"/>
      <c r="I32" s="5"/>
      <c r="J32" s="5"/>
      <c r="K32" s="5"/>
      <c r="L32" s="5"/>
      <c r="M32" s="5"/>
      <c r="N32" s="135">
        <f>SUM(B32:M32)</f>
        <v>0</v>
      </c>
      <c r="O32" s="90" t="e">
        <f>+N32/$N$10</f>
        <v>#DIV/0!</v>
      </c>
      <c r="Q32" s="67"/>
      <c r="R32" s="67"/>
      <c r="S32" s="67"/>
      <c r="T32" s="67"/>
      <c r="U32" s="67"/>
      <c r="V32" s="67"/>
      <c r="W32" s="67"/>
      <c r="X32" s="67"/>
      <c r="Y32" s="67"/>
    </row>
    <row r="33" spans="1:25" s="17" customFormat="1" ht="13.5" thickBot="1" x14ac:dyDescent="0.25">
      <c r="A33" s="21" t="s">
        <v>47</v>
      </c>
      <c r="B33" s="5"/>
      <c r="C33" s="5"/>
      <c r="D33" s="5"/>
      <c r="E33" s="5"/>
      <c r="F33" s="5"/>
      <c r="G33" s="5"/>
      <c r="H33" s="5"/>
      <c r="I33" s="5"/>
      <c r="J33" s="5"/>
      <c r="K33" s="5"/>
      <c r="L33" s="5"/>
      <c r="M33" s="5"/>
      <c r="N33" s="135">
        <f>SUM(B33:M33)</f>
        <v>0</v>
      </c>
      <c r="O33" s="90" t="e">
        <f>+N33/$N$10</f>
        <v>#DIV/0!</v>
      </c>
      <c r="Q33" s="72"/>
      <c r="R33" s="67"/>
      <c r="S33" s="67"/>
      <c r="T33" s="67"/>
      <c r="U33" s="67"/>
      <c r="V33" s="67"/>
      <c r="W33" s="67"/>
      <c r="X33" s="67"/>
      <c r="Y33" s="67"/>
    </row>
    <row r="34" spans="1:25" s="17" customFormat="1" ht="13.5" thickBot="1" x14ac:dyDescent="0.25">
      <c r="A34" s="38" t="s">
        <v>20</v>
      </c>
      <c r="B34" s="83">
        <f>B27+B30+B31-B32-B33</f>
        <v>0</v>
      </c>
      <c r="C34" s="83">
        <f t="shared" ref="C34:N34" si="7">C27+C30+C31-C32-C33</f>
        <v>0</v>
      </c>
      <c r="D34" s="83">
        <f t="shared" si="7"/>
        <v>0</v>
      </c>
      <c r="E34" s="83">
        <f t="shared" si="7"/>
        <v>0</v>
      </c>
      <c r="F34" s="83">
        <f t="shared" si="7"/>
        <v>0</v>
      </c>
      <c r="G34" s="83">
        <f t="shared" si="7"/>
        <v>0</v>
      </c>
      <c r="H34" s="83">
        <f t="shared" si="7"/>
        <v>0</v>
      </c>
      <c r="I34" s="83">
        <f t="shared" si="7"/>
        <v>0</v>
      </c>
      <c r="J34" s="83">
        <f t="shared" si="7"/>
        <v>0</v>
      </c>
      <c r="K34" s="83">
        <f t="shared" si="7"/>
        <v>0</v>
      </c>
      <c r="L34" s="83">
        <f t="shared" si="7"/>
        <v>0</v>
      </c>
      <c r="M34" s="83">
        <f t="shared" si="7"/>
        <v>0</v>
      </c>
      <c r="N34" s="83">
        <f t="shared" si="7"/>
        <v>0</v>
      </c>
      <c r="O34" s="51"/>
      <c r="Q34" s="118"/>
      <c r="R34" s="118"/>
      <c r="S34" s="118"/>
      <c r="T34" s="118"/>
      <c r="U34" s="118"/>
      <c r="V34" s="73">
        <f>+B18+C18+D18+B21+C21+D21+B22+C22+D22+B23+C23+D23+D25+U3+U4</f>
        <v>0</v>
      </c>
      <c r="W34" s="67"/>
      <c r="X34" s="67"/>
      <c r="Y34" s="67"/>
    </row>
    <row r="35" spans="1:25" s="17" customFormat="1" ht="20.25" customHeight="1" thickBot="1" x14ac:dyDescent="0.25">
      <c r="A35" s="23" t="s">
        <v>21</v>
      </c>
      <c r="B35" s="84">
        <f t="shared" ref="B35:N35" si="8">B4+B34</f>
        <v>0</v>
      </c>
      <c r="C35" s="84">
        <f t="shared" si="8"/>
        <v>0</v>
      </c>
      <c r="D35" s="84">
        <f t="shared" si="8"/>
        <v>0</v>
      </c>
      <c r="E35" s="84">
        <f t="shared" si="8"/>
        <v>0</v>
      </c>
      <c r="F35" s="84">
        <f t="shared" si="8"/>
        <v>0</v>
      </c>
      <c r="G35" s="84">
        <f t="shared" si="8"/>
        <v>0</v>
      </c>
      <c r="H35" s="84">
        <f t="shared" si="8"/>
        <v>0</v>
      </c>
      <c r="I35" s="84">
        <f t="shared" si="8"/>
        <v>0</v>
      </c>
      <c r="J35" s="84">
        <f t="shared" si="8"/>
        <v>0</v>
      </c>
      <c r="K35" s="84">
        <f t="shared" si="8"/>
        <v>0</v>
      </c>
      <c r="L35" s="84">
        <f t="shared" si="8"/>
        <v>0</v>
      </c>
      <c r="M35" s="85">
        <f t="shared" si="8"/>
        <v>0</v>
      </c>
      <c r="N35" s="140">
        <f t="shared" si="8"/>
        <v>0</v>
      </c>
      <c r="O35" s="52"/>
      <c r="Q35" s="115" t="s">
        <v>113</v>
      </c>
      <c r="R35" s="115"/>
      <c r="S35" s="115"/>
      <c r="T35" s="115"/>
      <c r="U35" s="115"/>
      <c r="V35" s="115"/>
      <c r="W35" s="115"/>
      <c r="X35" s="115"/>
      <c r="Y35" s="115"/>
    </row>
    <row r="36" spans="1:25" s="18" customFormat="1" x14ac:dyDescent="0.2">
      <c r="A36" s="17"/>
      <c r="B36" s="6"/>
      <c r="C36" s="6"/>
      <c r="D36" s="6"/>
      <c r="E36" s="6"/>
      <c r="F36" s="6"/>
      <c r="G36" s="6"/>
      <c r="H36" s="6"/>
      <c r="I36" s="6"/>
      <c r="J36" s="6"/>
      <c r="K36" s="6"/>
      <c r="L36" s="6"/>
      <c r="M36" s="6"/>
      <c r="N36" s="6"/>
      <c r="O36" s="6"/>
      <c r="Q36" s="116"/>
      <c r="R36" s="116"/>
      <c r="S36" s="116"/>
      <c r="T36" s="116"/>
      <c r="U36" s="116"/>
      <c r="V36" s="116"/>
      <c r="W36" s="116"/>
      <c r="X36" s="116"/>
      <c r="Y36" s="116"/>
    </row>
    <row r="37" spans="1:25" s="17" customFormat="1" x14ac:dyDescent="0.2">
      <c r="A37" s="13"/>
      <c r="B37" s="117" t="s">
        <v>89</v>
      </c>
      <c r="C37" s="117"/>
      <c r="D37" s="117"/>
      <c r="E37" s="117"/>
      <c r="F37" s="117"/>
      <c r="G37" s="117"/>
      <c r="H37" s="117"/>
      <c r="I37" s="117"/>
      <c r="J37" s="117"/>
      <c r="K37" s="117"/>
      <c r="Q37" s="116"/>
      <c r="R37" s="116"/>
      <c r="S37" s="116"/>
      <c r="T37" s="116"/>
      <c r="U37" s="116"/>
      <c r="V37" s="116"/>
      <c r="W37" s="116"/>
      <c r="X37" s="116"/>
      <c r="Y37" s="116"/>
    </row>
    <row r="38" spans="1:25" x14ac:dyDescent="0.2">
      <c r="B38" s="117" t="s">
        <v>80</v>
      </c>
      <c r="C38" s="117"/>
      <c r="D38" s="117"/>
      <c r="E38" s="117"/>
      <c r="F38" s="117"/>
      <c r="G38" s="117"/>
      <c r="H38" s="117"/>
      <c r="I38" s="117"/>
      <c r="J38" s="117"/>
      <c r="Q38" s="116"/>
      <c r="R38" s="116"/>
      <c r="S38" s="116"/>
      <c r="T38" s="116"/>
      <c r="U38" s="116"/>
      <c r="V38" s="116"/>
      <c r="W38" s="116"/>
      <c r="X38" s="116"/>
      <c r="Y38" s="116"/>
    </row>
    <row r="39" spans="1:25" x14ac:dyDescent="0.2">
      <c r="B39" s="22" t="s">
        <v>110</v>
      </c>
      <c r="Q39" s="116"/>
      <c r="R39" s="116"/>
      <c r="S39" s="116"/>
      <c r="T39" s="116"/>
      <c r="U39" s="116"/>
      <c r="V39" s="116"/>
      <c r="W39" s="116"/>
      <c r="X39" s="116"/>
      <c r="Y39" s="116"/>
    </row>
    <row r="40" spans="1:25" x14ac:dyDescent="0.2">
      <c r="Q40" s="116"/>
      <c r="R40" s="116"/>
      <c r="S40" s="116"/>
      <c r="T40" s="116"/>
      <c r="U40" s="116"/>
      <c r="V40" s="116"/>
      <c r="W40" s="116"/>
      <c r="X40" s="116"/>
      <c r="Y40" s="116"/>
    </row>
    <row r="41" spans="1:25" x14ac:dyDescent="0.2">
      <c r="Q41" s="116"/>
      <c r="R41" s="116"/>
      <c r="S41" s="116"/>
      <c r="T41" s="116"/>
      <c r="U41" s="116"/>
      <c r="V41" s="116"/>
      <c r="W41" s="116"/>
      <c r="X41" s="116"/>
      <c r="Y41" s="116"/>
    </row>
    <row r="42" spans="1:25" x14ac:dyDescent="0.2">
      <c r="Q42" s="116"/>
      <c r="R42" s="116"/>
      <c r="S42" s="116"/>
      <c r="T42" s="116"/>
      <c r="U42" s="116"/>
      <c r="V42" s="116"/>
      <c r="W42" s="116"/>
      <c r="X42" s="116"/>
      <c r="Y42" s="116"/>
    </row>
    <row r="43" spans="1:25" ht="13.5" thickBot="1" x14ac:dyDescent="0.25">
      <c r="Q43" s="116"/>
      <c r="R43" s="116"/>
      <c r="S43" s="116"/>
      <c r="T43" s="116"/>
      <c r="U43" s="116"/>
      <c r="V43" s="116"/>
      <c r="W43" s="116"/>
      <c r="X43" s="116"/>
      <c r="Y43" s="116"/>
    </row>
    <row r="44" spans="1:25" ht="27.75" customHeight="1" x14ac:dyDescent="0.2">
      <c r="B44" s="126" t="s">
        <v>109</v>
      </c>
      <c r="C44" s="127"/>
      <c r="D44" s="127"/>
      <c r="E44" s="127"/>
      <c r="F44" s="127"/>
      <c r="G44" s="127"/>
      <c r="H44" s="127"/>
      <c r="I44" s="127"/>
      <c r="J44" s="127"/>
      <c r="K44" s="127"/>
      <c r="L44" s="127"/>
      <c r="M44" s="127"/>
      <c r="N44" s="127"/>
      <c r="O44" s="128"/>
      <c r="Q44" s="116"/>
      <c r="R44" s="116"/>
      <c r="S44" s="116"/>
      <c r="T44" s="116"/>
      <c r="U44" s="116"/>
      <c r="V44" s="116"/>
      <c r="W44" s="116"/>
      <c r="X44" s="116"/>
      <c r="Y44" s="116"/>
    </row>
    <row r="45" spans="1:25" ht="13.5" thickBot="1" x14ac:dyDescent="0.25">
      <c r="B45" s="129"/>
      <c r="C45" s="130"/>
      <c r="D45" s="130"/>
      <c r="E45" s="130"/>
      <c r="F45" s="130"/>
      <c r="G45" s="130"/>
      <c r="H45" s="130"/>
      <c r="I45" s="130"/>
      <c r="J45" s="130"/>
      <c r="K45" s="130"/>
      <c r="L45" s="130"/>
      <c r="M45" s="130"/>
      <c r="N45" s="130"/>
      <c r="O45" s="131"/>
      <c r="Q45" s="116"/>
      <c r="R45" s="116"/>
      <c r="S45" s="116"/>
      <c r="T45" s="116"/>
      <c r="U45" s="116"/>
      <c r="V45" s="116"/>
      <c r="W45" s="116"/>
      <c r="X45" s="116"/>
      <c r="Y45" s="116"/>
    </row>
    <row r="46" spans="1:25" x14ac:dyDescent="0.2">
      <c r="Q46" s="116"/>
      <c r="R46" s="116"/>
      <c r="S46" s="116"/>
      <c r="T46" s="116"/>
      <c r="U46" s="116"/>
      <c r="V46" s="116"/>
      <c r="W46" s="116"/>
      <c r="X46" s="116"/>
      <c r="Y46" s="116"/>
    </row>
    <row r="47" spans="1:25" x14ac:dyDescent="0.2">
      <c r="Q47" s="116"/>
      <c r="R47" s="116"/>
      <c r="S47" s="116"/>
      <c r="T47" s="116"/>
      <c r="U47" s="116"/>
      <c r="V47" s="116"/>
      <c r="W47" s="116"/>
      <c r="X47" s="116"/>
      <c r="Y47" s="116"/>
    </row>
    <row r="68" ht="13.5" customHeight="1" x14ac:dyDescent="0.2"/>
  </sheetData>
  <mergeCells count="16">
    <mergeCell ref="Q35:Y47"/>
    <mergeCell ref="B37:K37"/>
    <mergeCell ref="B38:J38"/>
    <mergeCell ref="B44:O45"/>
    <mergeCell ref="Q11:R11"/>
    <mergeCell ref="Q14:V14"/>
    <mergeCell ref="Q19:X19"/>
    <mergeCell ref="Q29:Y29"/>
    <mergeCell ref="Q30:Y30"/>
    <mergeCell ref="Q34:U34"/>
    <mergeCell ref="A1:C1"/>
    <mergeCell ref="D1:J1"/>
    <mergeCell ref="Q1:Y1"/>
    <mergeCell ref="B2:N2"/>
    <mergeCell ref="Q9:S9"/>
    <mergeCell ref="Q10:R10"/>
  </mergeCells>
  <pageMargins left="0.47" right="0.45" top="0.56999999999999995" bottom="0.6" header="0.5" footer="0.5"/>
  <pageSetup scale="78" fitToWidth="0" orientation="landscape" r:id="rId1"/>
  <headerFooter alignWithMargins="0"/>
  <rowBreaks count="2" manualBreakCount="2">
    <brk id="40" max="16383" man="1"/>
    <brk id="41" max="16383" man="1"/>
  </rowBreaks>
  <colBreaks count="2" manualBreakCount="2">
    <brk id="16" max="1048575" man="1"/>
    <brk id="27"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905C-E643-4383-B8B6-F9200C299E06}">
  <sheetPr>
    <tabColor theme="8" tint="0.39997558519241921"/>
    <pageSetUpPr fitToPage="1"/>
  </sheetPr>
  <dimension ref="A1:Z68"/>
  <sheetViews>
    <sheetView showWhiteSpace="0" zoomScaleNormal="100" zoomScaleSheetLayoutView="70" zoomScalePageLayoutView="30" workbookViewId="0">
      <selection sqref="A1:C1"/>
    </sheetView>
  </sheetViews>
  <sheetFormatPr defaultColWidth="8.85546875" defaultRowHeight="12.75" x14ac:dyDescent="0.2"/>
  <cols>
    <col min="1" max="1" width="26.28515625" style="13" customWidth="1"/>
    <col min="2" max="2" width="9" style="13" customWidth="1"/>
    <col min="3" max="7" width="8" style="13" customWidth="1"/>
    <col min="8" max="8" width="9.28515625" style="13" customWidth="1"/>
    <col min="9" max="9" width="9.5703125" style="13" customWidth="1"/>
    <col min="10" max="13" width="8.7109375" style="13" bestFit="1" customWidth="1"/>
    <col min="14" max="14" width="10.5703125" style="13" customWidth="1"/>
    <col min="15" max="15" width="9.42578125" style="13" customWidth="1"/>
    <col min="16" max="16" width="5.28515625" style="13" customWidth="1"/>
    <col min="17" max="17" width="10" style="13" customWidth="1"/>
    <col min="18" max="18" width="8.85546875" style="13" customWidth="1"/>
    <col min="19" max="19" width="7.5703125" style="13" customWidth="1"/>
    <col min="20" max="20" width="7" style="13" customWidth="1"/>
    <col min="21" max="21" width="14.42578125" style="13" customWidth="1"/>
    <col min="22" max="16384" width="8.85546875" style="13"/>
  </cols>
  <sheetData>
    <row r="1" spans="1:25" ht="30" customHeight="1" x14ac:dyDescent="0.3">
      <c r="A1" s="119" t="s">
        <v>103</v>
      </c>
      <c r="B1" s="119"/>
      <c r="C1" s="119"/>
      <c r="D1" s="120" t="str">
        <f>'Start-up'!A2</f>
        <v>enter business name and current date here</v>
      </c>
      <c r="E1" s="120"/>
      <c r="F1" s="120"/>
      <c r="G1" s="120"/>
      <c r="H1" s="120"/>
      <c r="I1" s="120"/>
      <c r="J1" s="120"/>
      <c r="K1" s="110"/>
      <c r="L1" s="110"/>
      <c r="M1" s="110"/>
      <c r="Q1" s="125" t="s">
        <v>79</v>
      </c>
      <c r="R1" s="125"/>
      <c r="S1" s="125"/>
      <c r="T1" s="125"/>
      <c r="U1" s="125"/>
      <c r="V1" s="125"/>
      <c r="W1" s="125"/>
      <c r="X1" s="125"/>
      <c r="Y1" s="125"/>
    </row>
    <row r="2" spans="1:25" ht="49.5" customHeight="1" x14ac:dyDescent="0.2">
      <c r="A2" s="40"/>
      <c r="B2" s="121" t="s">
        <v>99</v>
      </c>
      <c r="C2" s="121"/>
      <c r="D2" s="121"/>
      <c r="E2" s="121"/>
      <c r="F2" s="121"/>
      <c r="G2" s="121"/>
      <c r="H2" s="121"/>
      <c r="I2" s="121"/>
      <c r="J2" s="121"/>
      <c r="K2" s="121"/>
      <c r="L2" s="121"/>
      <c r="M2" s="121"/>
      <c r="N2" s="121"/>
      <c r="Q2" s="57" t="s">
        <v>83</v>
      </c>
      <c r="R2" s="57" t="s">
        <v>74</v>
      </c>
      <c r="S2" s="57" t="s">
        <v>77</v>
      </c>
      <c r="T2" s="57" t="s">
        <v>72</v>
      </c>
      <c r="U2" s="57" t="s">
        <v>78</v>
      </c>
      <c r="V2" s="58"/>
      <c r="W2" s="58"/>
      <c r="X2" s="58"/>
      <c r="Y2" s="58"/>
    </row>
    <row r="3" spans="1:25" s="14" customFormat="1" ht="13.5" thickBot="1" x14ac:dyDescent="0.25">
      <c r="B3" s="55" t="s">
        <v>24</v>
      </c>
      <c r="C3" s="55" t="s">
        <v>0</v>
      </c>
      <c r="D3" s="55" t="s">
        <v>1</v>
      </c>
      <c r="E3" s="55" t="s">
        <v>2</v>
      </c>
      <c r="F3" s="55" t="s">
        <v>3</v>
      </c>
      <c r="G3" s="55" t="s">
        <v>4</v>
      </c>
      <c r="H3" s="55" t="s">
        <v>51</v>
      </c>
      <c r="I3" s="55" t="s">
        <v>23</v>
      </c>
      <c r="J3" s="55" t="s">
        <v>5</v>
      </c>
      <c r="K3" s="55" t="s">
        <v>6</v>
      </c>
      <c r="L3" s="55" t="s">
        <v>7</v>
      </c>
      <c r="M3" s="55" t="s">
        <v>8</v>
      </c>
      <c r="N3" s="15" t="s">
        <v>9</v>
      </c>
      <c r="O3" s="45" t="s">
        <v>70</v>
      </c>
      <c r="Q3" s="61">
        <v>1</v>
      </c>
      <c r="R3" s="59"/>
      <c r="S3" s="60"/>
      <c r="T3" s="60"/>
      <c r="U3" s="77">
        <f>T3*S3*R3</f>
        <v>0</v>
      </c>
      <c r="V3" s="76"/>
      <c r="W3" s="76"/>
      <c r="X3" s="76"/>
      <c r="Y3" s="76"/>
    </row>
    <row r="4" spans="1:25" ht="13.5" thickBot="1" x14ac:dyDescent="0.25">
      <c r="A4" s="16" t="s">
        <v>10</v>
      </c>
      <c r="B4" s="39">
        <f>+'CF yr1'!N35</f>
        <v>0</v>
      </c>
      <c r="C4" s="88">
        <f t="shared" ref="C4:M4" si="0">B35</f>
        <v>0</v>
      </c>
      <c r="D4" s="88">
        <f t="shared" si="0"/>
        <v>0</v>
      </c>
      <c r="E4" s="88">
        <f t="shared" si="0"/>
        <v>0</v>
      </c>
      <c r="F4" s="88">
        <f t="shared" si="0"/>
        <v>0</v>
      </c>
      <c r="G4" s="88">
        <f t="shared" si="0"/>
        <v>0</v>
      </c>
      <c r="H4" s="88">
        <f t="shared" si="0"/>
        <v>0</v>
      </c>
      <c r="I4" s="88">
        <f t="shared" si="0"/>
        <v>0</v>
      </c>
      <c r="J4" s="88">
        <f t="shared" si="0"/>
        <v>0</v>
      </c>
      <c r="K4" s="88">
        <f t="shared" si="0"/>
        <v>0</v>
      </c>
      <c r="L4" s="88">
        <f t="shared" si="0"/>
        <v>0</v>
      </c>
      <c r="M4" s="89">
        <f t="shared" si="0"/>
        <v>0</v>
      </c>
      <c r="N4" s="143">
        <f>+B4</f>
        <v>0</v>
      </c>
      <c r="O4" s="46"/>
      <c r="Q4" s="61">
        <v>2</v>
      </c>
      <c r="R4" s="59"/>
      <c r="S4" s="60"/>
      <c r="T4" s="60"/>
      <c r="U4" s="77">
        <f t="shared" ref="U4:U5" si="1">T4*S4*R4</f>
        <v>0</v>
      </c>
      <c r="V4" s="58"/>
      <c r="W4" s="58"/>
      <c r="X4" s="58"/>
      <c r="Y4" s="58"/>
    </row>
    <row r="5" spans="1:25" s="17" customFormat="1" x14ac:dyDescent="0.2">
      <c r="A5" s="25"/>
      <c r="B5" s="26"/>
      <c r="C5" s="26"/>
      <c r="D5" s="26"/>
      <c r="E5" s="26"/>
      <c r="F5" s="26"/>
      <c r="G5" s="26"/>
      <c r="H5" s="26"/>
      <c r="I5" s="26"/>
      <c r="J5" s="26"/>
      <c r="K5" s="26"/>
      <c r="L5" s="26"/>
      <c r="M5" s="26"/>
      <c r="N5" s="27"/>
      <c r="O5" s="47"/>
      <c r="Q5" s="61">
        <v>3</v>
      </c>
      <c r="R5" s="59"/>
      <c r="S5" s="60"/>
      <c r="T5" s="60"/>
      <c r="U5" s="77">
        <f t="shared" si="1"/>
        <v>0</v>
      </c>
      <c r="V5" s="67"/>
      <c r="W5" s="67"/>
      <c r="X5" s="67"/>
      <c r="Y5" s="67"/>
    </row>
    <row r="6" spans="1:25" s="17" customFormat="1" x14ac:dyDescent="0.2">
      <c r="A6" s="28" t="s">
        <v>61</v>
      </c>
      <c r="B6" s="12"/>
      <c r="C6" s="12"/>
      <c r="D6" s="12"/>
      <c r="E6" s="12"/>
      <c r="F6" s="12"/>
      <c r="G6" s="12"/>
      <c r="H6" s="12"/>
      <c r="I6" s="12"/>
      <c r="J6" s="12"/>
      <c r="K6" s="12"/>
      <c r="L6" s="12"/>
      <c r="M6" s="12"/>
      <c r="N6" s="29"/>
      <c r="O6" s="48"/>
      <c r="Q6" s="61">
        <v>4</v>
      </c>
      <c r="R6" s="59"/>
      <c r="S6" s="60"/>
      <c r="T6" s="60"/>
      <c r="U6" s="77"/>
      <c r="V6" s="67"/>
      <c r="W6" s="67"/>
      <c r="X6" s="67"/>
      <c r="Y6" s="67"/>
    </row>
    <row r="7" spans="1:25" s="17" customFormat="1" x14ac:dyDescent="0.2">
      <c r="A7" s="19" t="s">
        <v>50</v>
      </c>
      <c r="B7" s="8"/>
      <c r="C7" s="8"/>
      <c r="D7" s="8"/>
      <c r="E7" s="8"/>
      <c r="F7" s="8"/>
      <c r="G7" s="8"/>
      <c r="H7" s="8"/>
      <c r="I7" s="8"/>
      <c r="J7" s="8"/>
      <c r="K7" s="8"/>
      <c r="L7" s="8"/>
      <c r="M7" s="8"/>
      <c r="N7" s="80">
        <f>SUM(B7:M7)</f>
        <v>0</v>
      </c>
      <c r="O7" s="90" t="e">
        <f>+N7/$N$10</f>
        <v>#DIV/0!</v>
      </c>
      <c r="Q7" s="61">
        <v>5</v>
      </c>
      <c r="R7" s="59"/>
      <c r="S7" s="60"/>
      <c r="T7" s="60"/>
      <c r="U7" s="77"/>
      <c r="V7" s="67"/>
      <c r="W7" s="67"/>
      <c r="X7" s="67"/>
      <c r="Y7" s="67"/>
    </row>
    <row r="8" spans="1:25" s="17" customFormat="1" x14ac:dyDescent="0.2">
      <c r="A8" s="19" t="s">
        <v>37</v>
      </c>
      <c r="B8" s="8"/>
      <c r="C8" s="8"/>
      <c r="D8" s="8"/>
      <c r="E8" s="8"/>
      <c r="F8" s="8"/>
      <c r="G8" s="8"/>
      <c r="H8" s="8"/>
      <c r="I8" s="8"/>
      <c r="J8" s="8"/>
      <c r="K8" s="8"/>
      <c r="L8" s="8"/>
      <c r="M8" s="54"/>
      <c r="N8" s="80">
        <f>SUM(B8:M8)</f>
        <v>0</v>
      </c>
      <c r="O8" s="90"/>
      <c r="Q8" s="61">
        <v>6</v>
      </c>
      <c r="R8" s="59"/>
      <c r="S8" s="60"/>
      <c r="T8" s="60"/>
      <c r="U8" s="77"/>
      <c r="V8" s="67"/>
      <c r="W8" s="67"/>
      <c r="X8" s="67"/>
      <c r="Y8" s="67"/>
    </row>
    <row r="9" spans="1:25" s="17" customFormat="1" ht="13.5" thickBot="1" x14ac:dyDescent="0.25">
      <c r="A9" s="19"/>
      <c r="B9" s="8"/>
      <c r="C9" s="10"/>
      <c r="D9" s="10"/>
      <c r="E9" s="10"/>
      <c r="F9" s="10"/>
      <c r="G9" s="10"/>
      <c r="H9" s="10"/>
      <c r="I9" s="10"/>
      <c r="J9" s="10"/>
      <c r="K9" s="10"/>
      <c r="L9" s="10"/>
      <c r="M9" s="11"/>
      <c r="N9" s="81">
        <f>SUM(B9:M9)</f>
        <v>0</v>
      </c>
      <c r="O9" s="90" t="e">
        <f>+N9/$N$10</f>
        <v>#DIV/0!</v>
      </c>
      <c r="Q9" s="123" t="s">
        <v>84</v>
      </c>
      <c r="R9" s="123"/>
      <c r="S9" s="123"/>
      <c r="T9" s="111"/>
      <c r="U9" s="78">
        <f>SUM(U3:U8)</f>
        <v>0</v>
      </c>
      <c r="V9" s="67"/>
      <c r="W9" s="67"/>
      <c r="X9" s="67"/>
      <c r="Y9" s="67"/>
    </row>
    <row r="10" spans="1:25" s="22" customFormat="1" ht="15.75" customHeight="1" thickBot="1" x14ac:dyDescent="0.25">
      <c r="A10" s="36" t="s">
        <v>62</v>
      </c>
      <c r="B10" s="82">
        <f t="shared" ref="B10:O10" si="2">SUM(B7:B9)</f>
        <v>0</v>
      </c>
      <c r="C10" s="82">
        <f t="shared" si="2"/>
        <v>0</v>
      </c>
      <c r="D10" s="82">
        <f t="shared" si="2"/>
        <v>0</v>
      </c>
      <c r="E10" s="82">
        <f t="shared" si="2"/>
        <v>0</v>
      </c>
      <c r="F10" s="82">
        <f t="shared" si="2"/>
        <v>0</v>
      </c>
      <c r="G10" s="82">
        <f t="shared" si="2"/>
        <v>0</v>
      </c>
      <c r="H10" s="82">
        <f t="shared" si="2"/>
        <v>0</v>
      </c>
      <c r="I10" s="82">
        <f t="shared" si="2"/>
        <v>0</v>
      </c>
      <c r="J10" s="82">
        <f t="shared" si="2"/>
        <v>0</v>
      </c>
      <c r="K10" s="82">
        <f t="shared" si="2"/>
        <v>0</v>
      </c>
      <c r="L10" s="82">
        <f t="shared" si="2"/>
        <v>0</v>
      </c>
      <c r="M10" s="82">
        <f t="shared" si="2"/>
        <v>0</v>
      </c>
      <c r="N10" s="82">
        <f t="shared" si="2"/>
        <v>0</v>
      </c>
      <c r="O10" s="91" t="e">
        <f t="shared" si="2"/>
        <v>#DIV/0!</v>
      </c>
      <c r="Q10" s="123" t="s">
        <v>75</v>
      </c>
      <c r="R10" s="123"/>
      <c r="S10" s="62" t="s">
        <v>76</v>
      </c>
      <c r="T10" s="63">
        <v>0.11</v>
      </c>
      <c r="U10" s="78">
        <f>U9*T10</f>
        <v>0</v>
      </c>
      <c r="V10" s="94">
        <f>+U10*3</f>
        <v>0</v>
      </c>
      <c r="W10" s="95" t="s">
        <v>87</v>
      </c>
      <c r="X10" s="96"/>
      <c r="Y10" s="72"/>
    </row>
    <row r="11" spans="1:25" s="17" customFormat="1" x14ac:dyDescent="0.2">
      <c r="A11" s="18"/>
      <c r="B11" s="6"/>
      <c r="C11" s="6"/>
      <c r="D11" s="6"/>
      <c r="E11" s="6"/>
      <c r="F11" s="6"/>
      <c r="G11" s="6"/>
      <c r="H11" s="6"/>
      <c r="I11" s="6"/>
      <c r="J11" s="6"/>
      <c r="K11" s="6"/>
      <c r="L11" s="6"/>
      <c r="M11" s="6"/>
      <c r="N11" s="7"/>
      <c r="O11" s="49"/>
      <c r="Q11" s="122"/>
      <c r="R11" s="122"/>
      <c r="S11" s="64"/>
      <c r="T11" s="65"/>
      <c r="U11" s="66"/>
      <c r="V11" s="67"/>
      <c r="W11" s="67"/>
      <c r="X11" s="67"/>
      <c r="Y11" s="67"/>
    </row>
    <row r="12" spans="1:25" s="17" customFormat="1" x14ac:dyDescent="0.2">
      <c r="A12" s="22" t="s">
        <v>11</v>
      </c>
      <c r="B12" s="3"/>
      <c r="C12" s="3"/>
      <c r="D12" s="3"/>
      <c r="E12" s="3"/>
      <c r="F12" s="3"/>
      <c r="G12" s="3"/>
      <c r="H12" s="3"/>
      <c r="I12" s="3"/>
      <c r="J12" s="3"/>
      <c r="K12" s="3"/>
      <c r="L12" s="3"/>
      <c r="M12" s="6"/>
      <c r="N12" s="7"/>
      <c r="O12" s="49"/>
      <c r="Q12" s="67"/>
      <c r="R12" s="67"/>
      <c r="S12" s="67"/>
      <c r="T12" s="67"/>
      <c r="U12" s="67"/>
      <c r="V12" s="67"/>
      <c r="W12" s="67"/>
      <c r="X12" s="67"/>
      <c r="Y12" s="67"/>
    </row>
    <row r="13" spans="1:25" s="17" customFormat="1" x14ac:dyDescent="0.2">
      <c r="A13" s="19" t="s">
        <v>53</v>
      </c>
      <c r="B13" s="5"/>
      <c r="C13" s="5"/>
      <c r="D13" s="5"/>
      <c r="E13" s="5"/>
      <c r="F13" s="5"/>
      <c r="G13" s="5"/>
      <c r="H13" s="5"/>
      <c r="I13" s="5"/>
      <c r="J13" s="5"/>
      <c r="K13" s="5"/>
      <c r="L13" s="5"/>
      <c r="M13" s="5"/>
      <c r="N13" s="80">
        <f t="shared" ref="N13:N25" si="3">SUM(B13:M13)</f>
        <v>0</v>
      </c>
      <c r="O13" s="90" t="e">
        <f>+N13/$N$10</f>
        <v>#DIV/0!</v>
      </c>
      <c r="Q13" s="111" t="s">
        <v>81</v>
      </c>
      <c r="R13" s="62" t="s">
        <v>76</v>
      </c>
      <c r="S13" s="97" t="s">
        <v>114</v>
      </c>
      <c r="T13" s="96" t="s">
        <v>82</v>
      </c>
      <c r="U13" s="67"/>
      <c r="V13" s="67"/>
      <c r="W13" s="67"/>
      <c r="X13" s="67"/>
      <c r="Y13" s="67"/>
    </row>
    <row r="14" spans="1:25" s="17" customFormat="1" x14ac:dyDescent="0.2">
      <c r="A14" s="19" t="s">
        <v>12</v>
      </c>
      <c r="B14" s="5"/>
      <c r="C14" s="5"/>
      <c r="D14" s="5"/>
      <c r="E14" s="5"/>
      <c r="F14" s="5"/>
      <c r="G14" s="5"/>
      <c r="H14" s="5"/>
      <c r="I14" s="5"/>
      <c r="J14" s="5"/>
      <c r="K14" s="5"/>
      <c r="L14" s="5"/>
      <c r="M14" s="5"/>
      <c r="N14" s="80">
        <f t="shared" si="3"/>
        <v>0</v>
      </c>
      <c r="O14" s="90" t="e">
        <f t="shared" ref="O14:O25" si="4">+N14/$N$10</f>
        <v>#DIV/0!</v>
      </c>
      <c r="Q14" s="124"/>
      <c r="R14" s="124"/>
      <c r="S14" s="124"/>
      <c r="T14" s="124"/>
      <c r="U14" s="124"/>
      <c r="V14" s="124"/>
      <c r="W14" s="67"/>
      <c r="X14" s="67"/>
      <c r="Y14" s="67"/>
    </row>
    <row r="15" spans="1:25" s="17" customFormat="1" x14ac:dyDescent="0.2">
      <c r="A15" s="19" t="s">
        <v>13</v>
      </c>
      <c r="B15" s="5"/>
      <c r="C15" s="5"/>
      <c r="D15" s="5"/>
      <c r="E15" s="5"/>
      <c r="F15" s="5"/>
      <c r="G15" s="5"/>
      <c r="H15" s="5"/>
      <c r="I15" s="5"/>
      <c r="J15" s="5"/>
      <c r="K15" s="5"/>
      <c r="L15" s="5"/>
      <c r="M15" s="5"/>
      <c r="N15" s="80">
        <f t="shared" si="3"/>
        <v>0</v>
      </c>
      <c r="O15" s="90" t="e">
        <f t="shared" si="4"/>
        <v>#DIV/0!</v>
      </c>
      <c r="Q15" s="67"/>
      <c r="R15" s="67"/>
      <c r="S15" s="67"/>
      <c r="T15" s="67"/>
      <c r="U15" s="67"/>
      <c r="V15" s="67"/>
      <c r="W15" s="67"/>
      <c r="X15" s="67"/>
      <c r="Y15" s="67"/>
    </row>
    <row r="16" spans="1:25" s="17" customFormat="1" x14ac:dyDescent="0.2">
      <c r="A16" s="19" t="s">
        <v>30</v>
      </c>
      <c r="B16" s="5"/>
      <c r="C16" s="5"/>
      <c r="D16" s="5"/>
      <c r="E16" s="5"/>
      <c r="F16" s="5"/>
      <c r="G16" s="5"/>
      <c r="H16" s="5"/>
      <c r="I16" s="5"/>
      <c r="J16" s="5"/>
      <c r="K16" s="5"/>
      <c r="L16" s="5"/>
      <c r="M16" s="5"/>
      <c r="N16" s="80">
        <f t="shared" si="3"/>
        <v>0</v>
      </c>
      <c r="O16" s="90" t="e">
        <f t="shared" si="4"/>
        <v>#DIV/0!</v>
      </c>
      <c r="P16" s="18"/>
      <c r="Q16" s="67"/>
      <c r="R16" s="67"/>
      <c r="S16" s="67"/>
      <c r="T16" s="67"/>
      <c r="U16" s="67"/>
      <c r="V16" s="67"/>
      <c r="W16" s="67"/>
      <c r="X16" s="67"/>
      <c r="Y16" s="67"/>
    </row>
    <row r="17" spans="1:26" s="17" customFormat="1" x14ac:dyDescent="0.2">
      <c r="A17" s="19" t="s">
        <v>14</v>
      </c>
      <c r="B17" s="5"/>
      <c r="C17" s="5"/>
      <c r="D17" s="5"/>
      <c r="E17" s="5"/>
      <c r="F17" s="5"/>
      <c r="G17" s="5"/>
      <c r="H17" s="5"/>
      <c r="I17" s="5"/>
      <c r="J17" s="5"/>
      <c r="K17" s="5"/>
      <c r="L17" s="5"/>
      <c r="M17" s="5"/>
      <c r="N17" s="80">
        <f t="shared" si="3"/>
        <v>0</v>
      </c>
      <c r="O17" s="90" t="e">
        <f t="shared" si="4"/>
        <v>#DIV/0!</v>
      </c>
      <c r="P17" s="18"/>
      <c r="Q17" s="67"/>
      <c r="R17" s="67"/>
      <c r="S17" s="67"/>
      <c r="T17" s="67"/>
      <c r="U17" s="67"/>
      <c r="V17" s="67"/>
      <c r="W17" s="67"/>
      <c r="X17" s="67"/>
      <c r="Y17" s="67"/>
    </row>
    <row r="18" spans="1:26" s="17" customFormat="1" x14ac:dyDescent="0.2">
      <c r="A18" s="19" t="s">
        <v>32</v>
      </c>
      <c r="B18" s="5"/>
      <c r="C18" s="5"/>
      <c r="D18" s="5"/>
      <c r="E18" s="5"/>
      <c r="F18" s="5"/>
      <c r="G18" s="5"/>
      <c r="H18" s="5"/>
      <c r="I18" s="5"/>
      <c r="J18" s="5"/>
      <c r="K18" s="5"/>
      <c r="L18" s="5"/>
      <c r="M18" s="5"/>
      <c r="N18" s="80">
        <f t="shared" si="3"/>
        <v>0</v>
      </c>
      <c r="O18" s="90" t="e">
        <f t="shared" si="4"/>
        <v>#DIV/0!</v>
      </c>
      <c r="P18" s="18"/>
      <c r="Q18" s="67"/>
      <c r="R18" s="67"/>
      <c r="S18" s="67"/>
      <c r="T18" s="67"/>
      <c r="U18" s="67"/>
      <c r="V18" s="67"/>
      <c r="W18" s="67"/>
      <c r="X18" s="67"/>
      <c r="Y18" s="67"/>
    </row>
    <row r="19" spans="1:26" s="17" customFormat="1" x14ac:dyDescent="0.2">
      <c r="A19" s="19" t="s">
        <v>31</v>
      </c>
      <c r="B19" s="5"/>
      <c r="C19" s="5"/>
      <c r="D19" s="5"/>
      <c r="E19" s="5"/>
      <c r="F19" s="5"/>
      <c r="G19" s="5"/>
      <c r="H19" s="5"/>
      <c r="I19" s="5"/>
      <c r="J19" s="5"/>
      <c r="K19" s="5"/>
      <c r="L19" s="5"/>
      <c r="M19" s="5"/>
      <c r="N19" s="80">
        <f t="shared" si="3"/>
        <v>0</v>
      </c>
      <c r="O19" s="90" t="e">
        <f t="shared" si="4"/>
        <v>#DIV/0!</v>
      </c>
      <c r="P19" s="18"/>
      <c r="Q19" s="124"/>
      <c r="R19" s="124"/>
      <c r="S19" s="124"/>
      <c r="T19" s="124"/>
      <c r="U19" s="124"/>
      <c r="V19" s="124"/>
      <c r="W19" s="124"/>
      <c r="X19" s="124"/>
      <c r="Y19" s="67"/>
    </row>
    <row r="20" spans="1:26" s="17" customFormat="1" x14ac:dyDescent="0.2">
      <c r="A20" s="19" t="s">
        <v>25</v>
      </c>
      <c r="B20" s="5"/>
      <c r="C20" s="5"/>
      <c r="D20" s="5"/>
      <c r="E20" s="5"/>
      <c r="F20" s="5"/>
      <c r="G20" s="5"/>
      <c r="H20" s="5"/>
      <c r="I20" s="5"/>
      <c r="J20" s="5"/>
      <c r="K20" s="5"/>
      <c r="L20" s="5"/>
      <c r="M20" s="9"/>
      <c r="N20" s="80">
        <f t="shared" si="3"/>
        <v>0</v>
      </c>
      <c r="O20" s="90" t="e">
        <f t="shared" si="4"/>
        <v>#DIV/0!</v>
      </c>
      <c r="P20" s="18"/>
      <c r="Q20" s="67"/>
      <c r="R20" s="67"/>
      <c r="S20" s="67"/>
      <c r="T20" s="67"/>
      <c r="U20" s="67"/>
      <c r="V20" s="67"/>
      <c r="W20" s="67"/>
      <c r="X20" s="67"/>
      <c r="Y20" s="67"/>
    </row>
    <row r="21" spans="1:26" s="17" customFormat="1" x14ac:dyDescent="0.2">
      <c r="A21" s="20" t="s">
        <v>15</v>
      </c>
      <c r="B21" s="5"/>
      <c r="C21" s="5"/>
      <c r="D21" s="5"/>
      <c r="E21" s="5"/>
      <c r="F21" s="5"/>
      <c r="G21" s="5"/>
      <c r="H21" s="5"/>
      <c r="I21" s="5"/>
      <c r="J21" s="5"/>
      <c r="K21" s="5"/>
      <c r="L21" s="5"/>
      <c r="M21" s="5"/>
      <c r="N21" s="80">
        <f t="shared" si="3"/>
        <v>0</v>
      </c>
      <c r="O21" s="90" t="e">
        <f t="shared" si="4"/>
        <v>#DIV/0!</v>
      </c>
      <c r="P21" s="18"/>
      <c r="Q21" s="67"/>
      <c r="R21" s="67"/>
      <c r="S21" s="67"/>
      <c r="T21" s="67"/>
      <c r="U21" s="67"/>
      <c r="V21" s="67"/>
      <c r="W21" s="67"/>
      <c r="X21" s="67"/>
      <c r="Y21" s="67"/>
    </row>
    <row r="22" spans="1:26" s="17" customFormat="1" ht="13.5" thickBot="1" x14ac:dyDescent="0.25">
      <c r="A22" s="19" t="s">
        <v>22</v>
      </c>
      <c r="B22" s="8"/>
      <c r="C22" s="8"/>
      <c r="D22" s="8"/>
      <c r="E22" s="8"/>
      <c r="F22" s="8"/>
      <c r="G22" s="8"/>
      <c r="H22" s="8"/>
      <c r="I22" s="8"/>
      <c r="J22" s="8"/>
      <c r="K22" s="8"/>
      <c r="L22" s="8"/>
      <c r="M22" s="8"/>
      <c r="N22" s="80">
        <f t="shared" si="3"/>
        <v>0</v>
      </c>
      <c r="O22" s="90" t="e">
        <f t="shared" si="4"/>
        <v>#DIV/0!</v>
      </c>
      <c r="P22" s="18"/>
      <c r="Q22" s="67"/>
      <c r="R22" s="67"/>
      <c r="S22" s="67"/>
      <c r="T22" s="67"/>
      <c r="U22" s="67"/>
      <c r="V22" s="67"/>
      <c r="W22" s="67"/>
      <c r="X22" s="67"/>
      <c r="Y22" s="67"/>
    </row>
    <row r="23" spans="1:26" s="18" customFormat="1" ht="13.5" customHeight="1" x14ac:dyDescent="0.2">
      <c r="A23" s="19" t="s">
        <v>26</v>
      </c>
      <c r="B23" s="5"/>
      <c r="C23" s="5"/>
      <c r="D23" s="5"/>
      <c r="E23" s="5"/>
      <c r="F23" s="5"/>
      <c r="G23" s="5"/>
      <c r="H23" s="5"/>
      <c r="I23" s="5"/>
      <c r="J23" s="5"/>
      <c r="K23" s="5"/>
      <c r="L23" s="5"/>
      <c r="M23" s="5"/>
      <c r="N23" s="80">
        <f t="shared" si="3"/>
        <v>0</v>
      </c>
      <c r="O23" s="90" t="e">
        <f t="shared" si="4"/>
        <v>#DIV/0!</v>
      </c>
      <c r="Q23" s="69" t="s">
        <v>91</v>
      </c>
      <c r="R23" s="70"/>
      <c r="S23" s="70"/>
      <c r="T23" s="70"/>
      <c r="U23" s="98" t="s">
        <v>58</v>
      </c>
      <c r="V23" s="74"/>
      <c r="W23" s="101" t="s">
        <v>57</v>
      </c>
      <c r="X23" s="92">
        <f>V23/12</f>
        <v>0</v>
      </c>
      <c r="Y23" s="104" t="s">
        <v>59</v>
      </c>
      <c r="Z23" s="4"/>
    </row>
    <row r="24" spans="1:26" s="18" customFormat="1" ht="13.5" customHeight="1" x14ac:dyDescent="0.2">
      <c r="A24" s="19" t="s">
        <v>27</v>
      </c>
      <c r="B24" s="5"/>
      <c r="C24" s="5"/>
      <c r="D24" s="5"/>
      <c r="E24" s="5"/>
      <c r="F24" s="5"/>
      <c r="G24" s="5"/>
      <c r="H24" s="5"/>
      <c r="I24" s="5"/>
      <c r="J24" s="5"/>
      <c r="K24" s="5"/>
      <c r="L24" s="5"/>
      <c r="M24" s="9"/>
      <c r="N24" s="80">
        <f t="shared" si="3"/>
        <v>0</v>
      </c>
      <c r="O24" s="90" t="e">
        <f t="shared" si="4"/>
        <v>#DIV/0!</v>
      </c>
      <c r="Q24" s="71" t="s">
        <v>93</v>
      </c>
      <c r="R24" s="70"/>
      <c r="S24" s="70"/>
      <c r="T24" s="70"/>
      <c r="U24" s="99" t="s">
        <v>54</v>
      </c>
      <c r="V24" s="74"/>
      <c r="W24" s="75" t="s">
        <v>57</v>
      </c>
      <c r="X24" s="79">
        <f>V24/12</f>
        <v>0</v>
      </c>
      <c r="Y24" s="105" t="s">
        <v>59</v>
      </c>
      <c r="Z24" s="1"/>
    </row>
    <row r="25" spans="1:26" s="18" customFormat="1" ht="13.5" customHeight="1" thickBot="1" x14ac:dyDescent="0.25">
      <c r="A25" s="19" t="s">
        <v>45</v>
      </c>
      <c r="B25" s="5"/>
      <c r="C25" s="5"/>
      <c r="D25" s="5"/>
      <c r="E25" s="5"/>
      <c r="F25" s="5"/>
      <c r="G25" s="5"/>
      <c r="H25" s="5"/>
      <c r="I25" s="5"/>
      <c r="J25" s="5"/>
      <c r="K25" s="5"/>
      <c r="L25" s="5"/>
      <c r="M25" s="9"/>
      <c r="N25" s="80">
        <f t="shared" si="3"/>
        <v>0</v>
      </c>
      <c r="O25" s="90" t="e">
        <f t="shared" si="4"/>
        <v>#DIV/0!</v>
      </c>
      <c r="Q25" s="71" t="s">
        <v>92</v>
      </c>
      <c r="R25" s="70"/>
      <c r="S25" s="70"/>
      <c r="T25" s="70"/>
      <c r="U25" s="99" t="s">
        <v>55</v>
      </c>
      <c r="V25" s="74"/>
      <c r="W25" s="75" t="s">
        <v>57</v>
      </c>
      <c r="X25" s="79">
        <f>V25/12</f>
        <v>0</v>
      </c>
      <c r="Y25" s="105" t="s">
        <v>59</v>
      </c>
      <c r="Z25" s="1"/>
    </row>
    <row r="26" spans="1:26" s="22" customFormat="1" ht="15.75" customHeight="1" thickBot="1" x14ac:dyDescent="0.25">
      <c r="A26" s="37" t="s">
        <v>16</v>
      </c>
      <c r="B26" s="82">
        <f t="shared" ref="B26:O26" si="5">SUM(B13:B25)</f>
        <v>0</v>
      </c>
      <c r="C26" s="82">
        <f t="shared" si="5"/>
        <v>0</v>
      </c>
      <c r="D26" s="82">
        <f t="shared" si="5"/>
        <v>0</v>
      </c>
      <c r="E26" s="82">
        <f t="shared" si="5"/>
        <v>0</v>
      </c>
      <c r="F26" s="82">
        <f t="shared" si="5"/>
        <v>0</v>
      </c>
      <c r="G26" s="82">
        <f t="shared" si="5"/>
        <v>0</v>
      </c>
      <c r="H26" s="82">
        <f t="shared" si="5"/>
        <v>0</v>
      </c>
      <c r="I26" s="82">
        <f t="shared" si="5"/>
        <v>0</v>
      </c>
      <c r="J26" s="82">
        <f t="shared" si="5"/>
        <v>0</v>
      </c>
      <c r="K26" s="82">
        <f t="shared" si="5"/>
        <v>0</v>
      </c>
      <c r="L26" s="82">
        <f t="shared" si="5"/>
        <v>0</v>
      </c>
      <c r="M26" s="82">
        <f t="shared" si="5"/>
        <v>0</v>
      </c>
      <c r="N26" s="82">
        <f t="shared" si="5"/>
        <v>0</v>
      </c>
      <c r="O26" s="91" t="e">
        <f t="shared" si="5"/>
        <v>#DIV/0!</v>
      </c>
      <c r="Q26" s="70"/>
      <c r="R26" s="70"/>
      <c r="S26" s="70"/>
      <c r="T26" s="70"/>
      <c r="U26" s="99" t="s">
        <v>35</v>
      </c>
      <c r="V26" s="74"/>
      <c r="W26" s="75" t="s">
        <v>57</v>
      </c>
      <c r="X26" s="79">
        <f>V26/12</f>
        <v>0</v>
      </c>
      <c r="Y26" s="105" t="s">
        <v>59</v>
      </c>
      <c r="Z26" s="1"/>
    </row>
    <row r="27" spans="1:26" s="17" customFormat="1" ht="20.25" customHeight="1" thickBot="1" x14ac:dyDescent="0.25">
      <c r="A27" s="23" t="s">
        <v>17</v>
      </c>
      <c r="B27" s="83">
        <f t="shared" ref="B27:N27" si="6">B10-B26</f>
        <v>0</v>
      </c>
      <c r="C27" s="83">
        <f t="shared" si="6"/>
        <v>0</v>
      </c>
      <c r="D27" s="83">
        <f t="shared" si="6"/>
        <v>0</v>
      </c>
      <c r="E27" s="83">
        <f t="shared" si="6"/>
        <v>0</v>
      </c>
      <c r="F27" s="83">
        <f t="shared" si="6"/>
        <v>0</v>
      </c>
      <c r="G27" s="83">
        <f t="shared" si="6"/>
        <v>0</v>
      </c>
      <c r="H27" s="83">
        <f t="shared" si="6"/>
        <v>0</v>
      </c>
      <c r="I27" s="83">
        <f t="shared" si="6"/>
        <v>0</v>
      </c>
      <c r="J27" s="83">
        <f t="shared" si="6"/>
        <v>0</v>
      </c>
      <c r="K27" s="83">
        <f t="shared" si="6"/>
        <v>0</v>
      </c>
      <c r="L27" s="83">
        <f t="shared" si="6"/>
        <v>0</v>
      </c>
      <c r="M27" s="83">
        <f t="shared" si="6"/>
        <v>0</v>
      </c>
      <c r="N27" s="83">
        <f t="shared" si="6"/>
        <v>0</v>
      </c>
      <c r="O27" s="50"/>
      <c r="P27" s="44"/>
      <c r="Q27" s="70"/>
      <c r="R27" s="70"/>
      <c r="S27" s="70"/>
      <c r="T27" s="70"/>
      <c r="U27" s="100"/>
      <c r="V27" s="103"/>
      <c r="W27" s="102" t="s">
        <v>56</v>
      </c>
      <c r="X27" s="93">
        <f>SUM(X23:X26)</f>
        <v>0</v>
      </c>
      <c r="Y27" s="106"/>
      <c r="Z27" s="1"/>
    </row>
    <row r="28" spans="1:26" s="17" customFormat="1" x14ac:dyDescent="0.2">
      <c r="A28" s="24"/>
      <c r="B28" s="6"/>
      <c r="C28" s="6"/>
      <c r="D28" s="6"/>
      <c r="E28" s="6"/>
      <c r="F28" s="6"/>
      <c r="G28" s="6"/>
      <c r="H28" s="6"/>
      <c r="I28" s="6"/>
      <c r="J28" s="6"/>
      <c r="K28" s="6"/>
      <c r="L28" s="6"/>
      <c r="M28" s="6"/>
      <c r="N28" s="7"/>
      <c r="O28" s="49"/>
      <c r="Q28" s="67"/>
      <c r="R28" s="67"/>
      <c r="S28" s="67"/>
      <c r="T28" s="67"/>
      <c r="U28" s="70" t="s">
        <v>48</v>
      </c>
      <c r="V28" s="67"/>
      <c r="W28" s="67"/>
      <c r="X28" s="67"/>
      <c r="Y28" s="67"/>
    </row>
    <row r="29" spans="1:26" s="17" customFormat="1" x14ac:dyDescent="0.2">
      <c r="A29" s="22" t="s">
        <v>18</v>
      </c>
      <c r="B29" s="3"/>
      <c r="C29" s="3"/>
      <c r="D29" s="3"/>
      <c r="E29" s="3"/>
      <c r="F29" s="3"/>
      <c r="G29" s="3"/>
      <c r="H29" s="3"/>
      <c r="I29" s="3"/>
      <c r="J29" s="3"/>
      <c r="K29" s="3"/>
      <c r="L29" s="3"/>
      <c r="M29" s="6"/>
      <c r="N29" s="7"/>
      <c r="O29" s="49"/>
      <c r="Q29" s="124"/>
      <c r="R29" s="124"/>
      <c r="S29" s="124"/>
      <c r="T29" s="124"/>
      <c r="U29" s="124"/>
      <c r="V29" s="124"/>
      <c r="W29" s="124"/>
      <c r="X29" s="124"/>
      <c r="Y29" s="124"/>
    </row>
    <row r="30" spans="1:26" s="17" customFormat="1" x14ac:dyDescent="0.2">
      <c r="A30" s="19" t="s">
        <v>19</v>
      </c>
      <c r="B30" s="5"/>
      <c r="C30" s="5"/>
      <c r="D30" s="5"/>
      <c r="E30" s="5"/>
      <c r="F30" s="5"/>
      <c r="G30" s="5"/>
      <c r="H30" s="5"/>
      <c r="I30" s="5"/>
      <c r="J30" s="5"/>
      <c r="K30" s="5"/>
      <c r="L30" s="5"/>
      <c r="M30" s="9"/>
      <c r="N30" s="80"/>
      <c r="O30" s="90" t="e">
        <f>+N30/$N$10</f>
        <v>#DIV/0!</v>
      </c>
      <c r="Q30" s="124"/>
      <c r="R30" s="124"/>
      <c r="S30" s="124"/>
      <c r="T30" s="124"/>
      <c r="U30" s="124"/>
      <c r="V30" s="124"/>
      <c r="W30" s="124"/>
      <c r="X30" s="124"/>
      <c r="Y30" s="124"/>
    </row>
    <row r="31" spans="1:26" s="17" customFormat="1" x14ac:dyDescent="0.2">
      <c r="A31" s="19" t="s">
        <v>52</v>
      </c>
      <c r="B31" s="5"/>
      <c r="C31" s="5"/>
      <c r="D31" s="5"/>
      <c r="E31" s="5"/>
      <c r="F31" s="5"/>
      <c r="G31" s="5"/>
      <c r="H31" s="5"/>
      <c r="I31" s="5"/>
      <c r="J31" s="5"/>
      <c r="K31" s="5"/>
      <c r="L31" s="5"/>
      <c r="M31" s="9"/>
      <c r="N31" s="80"/>
      <c r="O31" s="90" t="e">
        <f>+N31/$N$10</f>
        <v>#DIV/0!</v>
      </c>
      <c r="Q31" s="67"/>
      <c r="R31" s="67"/>
      <c r="S31" s="67"/>
      <c r="T31" s="67"/>
      <c r="U31" s="67"/>
      <c r="V31" s="67"/>
      <c r="W31" s="67"/>
      <c r="X31" s="67"/>
      <c r="Y31" s="67"/>
    </row>
    <row r="32" spans="1:26" s="17" customFormat="1" x14ac:dyDescent="0.2">
      <c r="A32" s="19" t="s">
        <v>46</v>
      </c>
      <c r="B32" s="5"/>
      <c r="C32" s="5"/>
      <c r="D32" s="5"/>
      <c r="E32" s="5"/>
      <c r="F32" s="5"/>
      <c r="G32" s="5"/>
      <c r="H32" s="5"/>
      <c r="I32" s="5"/>
      <c r="J32" s="5"/>
      <c r="K32" s="5"/>
      <c r="L32" s="5"/>
      <c r="M32" s="5"/>
      <c r="N32" s="80">
        <f>SUM(B32:M32)</f>
        <v>0</v>
      </c>
      <c r="O32" s="90" t="e">
        <f>+N32/$N$10</f>
        <v>#DIV/0!</v>
      </c>
      <c r="Q32" s="67"/>
      <c r="R32" s="67"/>
      <c r="S32" s="67"/>
      <c r="T32" s="67"/>
      <c r="U32" s="67"/>
      <c r="V32" s="67"/>
      <c r="W32" s="67"/>
      <c r="X32" s="67"/>
      <c r="Y32" s="67"/>
    </row>
    <row r="33" spans="1:25" s="17" customFormat="1" ht="13.5" thickBot="1" x14ac:dyDescent="0.25">
      <c r="A33" s="21" t="s">
        <v>47</v>
      </c>
      <c r="B33" s="5"/>
      <c r="C33" s="5"/>
      <c r="D33" s="5"/>
      <c r="E33" s="5"/>
      <c r="F33" s="5"/>
      <c r="G33" s="5"/>
      <c r="H33" s="5"/>
      <c r="I33" s="5"/>
      <c r="J33" s="5"/>
      <c r="K33" s="5"/>
      <c r="L33" s="5"/>
      <c r="M33" s="5"/>
      <c r="N33" s="80">
        <f>SUM(B33:M33)</f>
        <v>0</v>
      </c>
      <c r="O33" s="90" t="e">
        <f>+N33/$N$10</f>
        <v>#DIV/0!</v>
      </c>
      <c r="Q33" s="72"/>
      <c r="R33" s="67"/>
      <c r="S33" s="67"/>
      <c r="T33" s="67"/>
      <c r="U33" s="67"/>
      <c r="V33" s="67"/>
      <c r="W33" s="67"/>
      <c r="X33" s="67"/>
      <c r="Y33" s="67"/>
    </row>
    <row r="34" spans="1:25" s="17" customFormat="1" ht="13.5" thickBot="1" x14ac:dyDescent="0.25">
      <c r="A34" s="38" t="s">
        <v>20</v>
      </c>
      <c r="B34" s="83">
        <f>B27+B30+B31-B32-B33</f>
        <v>0</v>
      </c>
      <c r="C34" s="83">
        <f t="shared" ref="C34:M34" si="7">C27+C30+C31-C32-C33</f>
        <v>0</v>
      </c>
      <c r="D34" s="83">
        <f t="shared" si="7"/>
        <v>0</v>
      </c>
      <c r="E34" s="83">
        <f t="shared" si="7"/>
        <v>0</v>
      </c>
      <c r="F34" s="83">
        <f t="shared" si="7"/>
        <v>0</v>
      </c>
      <c r="G34" s="83">
        <f t="shared" si="7"/>
        <v>0</v>
      </c>
      <c r="H34" s="83">
        <f t="shared" si="7"/>
        <v>0</v>
      </c>
      <c r="I34" s="83">
        <f t="shared" si="7"/>
        <v>0</v>
      </c>
      <c r="J34" s="83">
        <f t="shared" si="7"/>
        <v>0</v>
      </c>
      <c r="K34" s="83">
        <f t="shared" si="7"/>
        <v>0</v>
      </c>
      <c r="L34" s="83">
        <f t="shared" si="7"/>
        <v>0</v>
      </c>
      <c r="M34" s="83">
        <f t="shared" si="7"/>
        <v>0</v>
      </c>
      <c r="N34" s="83">
        <f>N27+N30+N31-N32-N33</f>
        <v>0</v>
      </c>
      <c r="O34" s="51"/>
      <c r="Q34" s="118"/>
      <c r="R34" s="118"/>
      <c r="S34" s="118"/>
      <c r="T34" s="118"/>
      <c r="U34" s="118"/>
      <c r="V34" s="73">
        <f>+B18+C18+D18+B21+C21+D21+B22+C22+D22+B23+C23+D23+D25+U3+U4</f>
        <v>0</v>
      </c>
      <c r="W34" s="67"/>
      <c r="X34" s="67"/>
      <c r="Y34" s="67"/>
    </row>
    <row r="35" spans="1:25" s="17" customFormat="1" ht="20.25" customHeight="1" thickBot="1" x14ac:dyDescent="0.25">
      <c r="A35" s="23" t="s">
        <v>21</v>
      </c>
      <c r="B35" s="84">
        <f t="shared" ref="B35:N35" si="8">B4+B34</f>
        <v>0</v>
      </c>
      <c r="C35" s="84">
        <f t="shared" si="8"/>
        <v>0</v>
      </c>
      <c r="D35" s="84">
        <f t="shared" si="8"/>
        <v>0</v>
      </c>
      <c r="E35" s="84">
        <f t="shared" si="8"/>
        <v>0</v>
      </c>
      <c r="F35" s="84">
        <f t="shared" si="8"/>
        <v>0</v>
      </c>
      <c r="G35" s="84">
        <f t="shared" si="8"/>
        <v>0</v>
      </c>
      <c r="H35" s="84">
        <f t="shared" si="8"/>
        <v>0</v>
      </c>
      <c r="I35" s="84">
        <f t="shared" si="8"/>
        <v>0</v>
      </c>
      <c r="J35" s="84">
        <f t="shared" si="8"/>
        <v>0</v>
      </c>
      <c r="K35" s="84">
        <f t="shared" si="8"/>
        <v>0</v>
      </c>
      <c r="L35" s="84">
        <f t="shared" si="8"/>
        <v>0</v>
      </c>
      <c r="M35" s="85">
        <f t="shared" si="8"/>
        <v>0</v>
      </c>
      <c r="N35" s="144">
        <f t="shared" si="8"/>
        <v>0</v>
      </c>
      <c r="O35" s="52"/>
      <c r="Q35" s="141" t="s">
        <v>113</v>
      </c>
      <c r="R35" s="141"/>
      <c r="S35" s="141"/>
      <c r="T35" s="141"/>
      <c r="U35" s="141"/>
      <c r="V35" s="141"/>
      <c r="W35" s="141"/>
      <c r="X35" s="141"/>
      <c r="Y35" s="141"/>
    </row>
    <row r="36" spans="1:25" s="18" customFormat="1" x14ac:dyDescent="0.2">
      <c r="A36" s="17"/>
      <c r="B36" s="6"/>
      <c r="C36" s="6"/>
      <c r="D36" s="6"/>
      <c r="E36" s="6"/>
      <c r="F36" s="6"/>
      <c r="G36" s="6"/>
      <c r="H36" s="6"/>
      <c r="I36" s="6"/>
      <c r="J36" s="6"/>
      <c r="K36" s="6"/>
      <c r="L36" s="6"/>
      <c r="M36" s="6"/>
      <c r="N36" s="6"/>
      <c r="O36" s="6"/>
      <c r="Q36" s="142"/>
      <c r="R36" s="142"/>
      <c r="S36" s="142"/>
      <c r="T36" s="142"/>
      <c r="U36" s="142"/>
      <c r="V36" s="142"/>
      <c r="W36" s="142"/>
      <c r="X36" s="142"/>
      <c r="Y36" s="142"/>
    </row>
    <row r="37" spans="1:25" s="17" customFormat="1" x14ac:dyDescent="0.2">
      <c r="A37" s="13"/>
      <c r="B37" s="117" t="s">
        <v>89</v>
      </c>
      <c r="C37" s="117"/>
      <c r="D37" s="117"/>
      <c r="E37" s="117"/>
      <c r="F37" s="117"/>
      <c r="G37" s="117"/>
      <c r="H37" s="117"/>
      <c r="I37" s="117"/>
      <c r="J37" s="117"/>
      <c r="K37" s="117"/>
      <c r="Q37" s="142"/>
      <c r="R37" s="142"/>
      <c r="S37" s="142"/>
      <c r="T37" s="142"/>
      <c r="U37" s="142"/>
      <c r="V37" s="142"/>
      <c r="W37" s="142"/>
      <c r="X37" s="142"/>
      <c r="Y37" s="142"/>
    </row>
    <row r="38" spans="1:25" x14ac:dyDescent="0.2">
      <c r="B38" s="117" t="s">
        <v>80</v>
      </c>
      <c r="C38" s="117"/>
      <c r="D38" s="117"/>
      <c r="E38" s="117"/>
      <c r="F38" s="117"/>
      <c r="G38" s="117"/>
      <c r="H38" s="117"/>
      <c r="I38" s="117"/>
      <c r="J38" s="117"/>
      <c r="Q38" s="142"/>
      <c r="R38" s="142"/>
      <c r="S38" s="142"/>
      <c r="T38" s="142"/>
      <c r="U38" s="142"/>
      <c r="V38" s="142"/>
      <c r="W38" s="142"/>
      <c r="X38" s="142"/>
      <c r="Y38" s="142"/>
    </row>
    <row r="39" spans="1:25" x14ac:dyDescent="0.2">
      <c r="B39" s="22" t="s">
        <v>110</v>
      </c>
      <c r="Q39" s="142"/>
      <c r="R39" s="142"/>
      <c r="S39" s="142"/>
      <c r="T39" s="142"/>
      <c r="U39" s="142"/>
      <c r="V39" s="142"/>
      <c r="W39" s="142"/>
      <c r="X39" s="142"/>
      <c r="Y39" s="142"/>
    </row>
    <row r="40" spans="1:25" x14ac:dyDescent="0.2">
      <c r="Q40" s="142"/>
      <c r="R40" s="142"/>
      <c r="S40" s="142"/>
      <c r="T40" s="142"/>
      <c r="U40" s="142"/>
      <c r="V40" s="142"/>
      <c r="W40" s="142"/>
      <c r="X40" s="142"/>
      <c r="Y40" s="142"/>
    </row>
    <row r="41" spans="1:25" x14ac:dyDescent="0.2">
      <c r="Q41" s="142"/>
      <c r="R41" s="142"/>
      <c r="S41" s="142"/>
      <c r="T41" s="142"/>
      <c r="U41" s="142"/>
      <c r="V41" s="142"/>
      <c r="W41" s="142"/>
      <c r="X41" s="142"/>
      <c r="Y41" s="142"/>
    </row>
    <row r="42" spans="1:25" x14ac:dyDescent="0.2">
      <c r="Q42" s="142"/>
      <c r="R42" s="142"/>
      <c r="S42" s="142"/>
      <c r="T42" s="142"/>
      <c r="U42" s="142"/>
      <c r="V42" s="142"/>
      <c r="W42" s="142"/>
      <c r="X42" s="142"/>
      <c r="Y42" s="142"/>
    </row>
    <row r="43" spans="1:25" ht="13.5" thickBot="1" x14ac:dyDescent="0.25">
      <c r="Q43" s="142"/>
      <c r="R43" s="142"/>
      <c r="S43" s="142"/>
      <c r="T43" s="142"/>
      <c r="U43" s="142"/>
      <c r="V43" s="142"/>
      <c r="W43" s="142"/>
      <c r="X43" s="142"/>
      <c r="Y43" s="142"/>
    </row>
    <row r="44" spans="1:25" ht="27.75" customHeight="1" x14ac:dyDescent="0.2">
      <c r="B44" s="126" t="s">
        <v>109</v>
      </c>
      <c r="C44" s="127"/>
      <c r="D44" s="127"/>
      <c r="E44" s="127"/>
      <c r="F44" s="127"/>
      <c r="G44" s="127"/>
      <c r="H44" s="127"/>
      <c r="I44" s="127"/>
      <c r="J44" s="127"/>
      <c r="K44" s="127"/>
      <c r="L44" s="127"/>
      <c r="M44" s="127"/>
      <c r="N44" s="127"/>
      <c r="O44" s="128"/>
      <c r="Q44" s="142"/>
      <c r="R44" s="142"/>
      <c r="S44" s="142"/>
      <c r="T44" s="142"/>
      <c r="U44" s="142"/>
      <c r="V44" s="142"/>
      <c r="W44" s="142"/>
      <c r="X44" s="142"/>
      <c r="Y44" s="142"/>
    </row>
    <row r="45" spans="1:25" ht="13.5" thickBot="1" x14ac:dyDescent="0.25">
      <c r="B45" s="129"/>
      <c r="C45" s="130"/>
      <c r="D45" s="130"/>
      <c r="E45" s="130"/>
      <c r="F45" s="130"/>
      <c r="G45" s="130"/>
      <c r="H45" s="130"/>
      <c r="I45" s="130"/>
      <c r="J45" s="130"/>
      <c r="K45" s="130"/>
      <c r="L45" s="130"/>
      <c r="M45" s="130"/>
      <c r="N45" s="130"/>
      <c r="O45" s="131"/>
      <c r="Q45" s="142"/>
      <c r="R45" s="142"/>
      <c r="S45" s="142"/>
      <c r="T45" s="142"/>
      <c r="U45" s="142"/>
      <c r="V45" s="142"/>
      <c r="W45" s="142"/>
      <c r="X45" s="142"/>
      <c r="Y45" s="142"/>
    </row>
    <row r="46" spans="1:25" x14ac:dyDescent="0.2">
      <c r="Q46" s="142"/>
      <c r="R46" s="142"/>
      <c r="S46" s="142"/>
      <c r="T46" s="142"/>
      <c r="U46" s="142"/>
      <c r="V46" s="142"/>
      <c r="W46" s="142"/>
      <c r="X46" s="142"/>
      <c r="Y46" s="142"/>
    </row>
    <row r="47" spans="1:25" x14ac:dyDescent="0.2">
      <c r="Q47" s="142"/>
      <c r="R47" s="142"/>
      <c r="S47" s="142"/>
      <c r="T47" s="142"/>
      <c r="U47" s="142"/>
      <c r="V47" s="142"/>
      <c r="W47" s="142"/>
      <c r="X47" s="142"/>
      <c r="Y47" s="142"/>
    </row>
    <row r="68" ht="13.5" customHeight="1" x14ac:dyDescent="0.2"/>
  </sheetData>
  <mergeCells count="16">
    <mergeCell ref="Q35:Y47"/>
    <mergeCell ref="B37:K37"/>
    <mergeCell ref="B38:J38"/>
    <mergeCell ref="B44:O45"/>
    <mergeCell ref="Q11:R11"/>
    <mergeCell ref="Q14:V14"/>
    <mergeCell ref="Q19:X19"/>
    <mergeCell ref="Q29:Y29"/>
    <mergeCell ref="Q30:Y30"/>
    <mergeCell ref="Q34:U34"/>
    <mergeCell ref="A1:C1"/>
    <mergeCell ref="D1:J1"/>
    <mergeCell ref="Q1:Y1"/>
    <mergeCell ref="B2:N2"/>
    <mergeCell ref="Q9:S9"/>
    <mergeCell ref="Q10:R10"/>
  </mergeCells>
  <pageMargins left="0.47" right="0.45" top="0.56999999999999995" bottom="0.6" header="0.5" footer="0.5"/>
  <pageSetup scale="78" fitToWidth="0" orientation="landscape" r:id="rId1"/>
  <headerFooter alignWithMargins="0"/>
  <rowBreaks count="2" manualBreakCount="2">
    <brk id="40" max="16383" man="1"/>
    <brk id="41" max="16383" man="1"/>
  </rowBreaks>
  <colBreaks count="2" manualBreakCount="2">
    <brk id="16" max="1048575" man="1"/>
    <brk id="27"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E7B3B7D7797145835FB3C8F5B58F1A" ma:contentTypeVersion="13" ma:contentTypeDescription="Create a new document." ma:contentTypeScope="" ma:versionID="0f347da0d6c9e973dee35ddd4949e6da">
  <xsd:schema xmlns:xsd="http://www.w3.org/2001/XMLSchema" xmlns:xs="http://www.w3.org/2001/XMLSchema" xmlns:p="http://schemas.microsoft.com/office/2006/metadata/properties" xmlns:ns3="0c29ac2f-db15-45a7-9d68-a53f80f635f6" xmlns:ns4="bcc99799-d552-454a-8b79-916f1271ed31" targetNamespace="http://schemas.microsoft.com/office/2006/metadata/properties" ma:root="true" ma:fieldsID="14cb90803e6a8037297f0ad37e7dd14d" ns3:_="" ns4:_="">
    <xsd:import namespace="0c29ac2f-db15-45a7-9d68-a53f80f635f6"/>
    <xsd:import namespace="bcc99799-d552-454a-8b79-916f1271ed3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29ac2f-db15-45a7-9d68-a53f80f63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c99799-d552-454a-8b79-916f1271ed3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57F847-544E-42BC-A70A-4BEE25980DC2}">
  <ds:schemaRefs>
    <ds:schemaRef ds:uri="http://schemas.microsoft.com/sharepoint/v3/contenttype/forms"/>
  </ds:schemaRefs>
</ds:datastoreItem>
</file>

<file path=customXml/itemProps2.xml><?xml version="1.0" encoding="utf-8"?>
<ds:datastoreItem xmlns:ds="http://schemas.openxmlformats.org/officeDocument/2006/customXml" ds:itemID="{1399FF1B-36B2-4CBB-B585-590D42341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29ac2f-db15-45a7-9d68-a53f80f635f6"/>
    <ds:schemaRef ds:uri="bcc99799-d552-454a-8b79-916f1271e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F38C4A-18D4-45DB-AD39-11F742E6E23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SampleStart-up</vt:lpstr>
      <vt:lpstr>SampleCF yr1</vt:lpstr>
      <vt:lpstr>SampleCF yr2</vt:lpstr>
      <vt:lpstr>Blank Spacer</vt:lpstr>
      <vt:lpstr>Start-up</vt:lpstr>
      <vt:lpstr>CF yr1</vt:lpstr>
      <vt:lpstr>CF yr2</vt:lpstr>
      <vt:lpstr>'CF yr1'!Print_Area</vt:lpstr>
      <vt:lpstr>'CF yr2'!Print_Area</vt:lpstr>
      <vt:lpstr>'SampleCF yr1'!Print_Area</vt:lpstr>
      <vt:lpstr>'SampleCF yr2'!Print_Area</vt:lpstr>
      <vt:lpstr>'SampleStart-up'!Print_Area</vt:lpstr>
      <vt:lpstr>'Start-up'!Print_Area</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wigginsw</dc:creator>
  <cp:lastModifiedBy>joyce</cp:lastModifiedBy>
  <cp:lastPrinted>2021-03-05T21:01:36Z</cp:lastPrinted>
  <dcterms:created xsi:type="dcterms:W3CDTF">2009-04-09T13:23:35Z</dcterms:created>
  <dcterms:modified xsi:type="dcterms:W3CDTF">2021-05-21T17:34:11Z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0x01010030E7B3B7D7797145835FB3C8F5B58F1A</vt:lpwstr>
  </property>
</Properties>
</file>